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sarah.vose\Desktop\Work at Home\"/>
    </mc:Choice>
  </mc:AlternateContent>
  <xr:revisionPtr revIDLastSave="0" documentId="13_ncr:1_{4F4935D3-C014-4311-8941-B5287AB17F14}" xr6:coauthVersionLast="43" xr6:coauthVersionMax="43" xr10:uidLastSave="{00000000-0000-0000-0000-000000000000}"/>
  <bookViews>
    <workbookView xWindow="-120" yWindow="-120" windowWidth="20730" windowHeight="11160" activeTab="1" xr2:uid="{9A787A27-D497-4982-BA53-6AC1BA00D80B}"/>
  </bookViews>
  <sheets>
    <sheet name="Directions" sheetId="2" r:id="rId1"/>
    <sheet name="Indoor Air NAV Calc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1" l="1"/>
  <c r="G34" i="1"/>
  <c r="F29" i="1" l="1"/>
  <c r="F26" i="1"/>
  <c r="F31" i="1"/>
  <c r="F28" i="1"/>
  <c r="F20" i="1"/>
  <c r="F35" i="1"/>
  <c r="F34" i="1"/>
  <c r="F33" i="1"/>
  <c r="F32" i="1"/>
  <c r="F30" i="1"/>
  <c r="F24" i="1"/>
  <c r="F23" i="1"/>
  <c r="F22" i="1"/>
  <c r="F27" i="1"/>
  <c r="F21" i="1"/>
  <c r="G20" i="1" l="1"/>
  <c r="G21" i="1"/>
  <c r="G27" i="1"/>
  <c r="G28" i="1"/>
  <c r="G31" i="1"/>
  <c r="G26" i="1"/>
  <c r="G22" i="1"/>
  <c r="G23" i="1"/>
  <c r="G24" i="1"/>
  <c r="G30" i="1"/>
  <c r="G29" i="1"/>
  <c r="G35" i="1"/>
  <c r="G32" i="1"/>
  <c r="G33" i="1"/>
  <c r="G25" i="1"/>
  <c r="F25" i="1"/>
  <c r="H37" i="1" l="1"/>
  <c r="G37" i="1"/>
  <c r="F37" i="1"/>
</calcChain>
</file>

<file path=xl/sharedStrings.xml><?xml version="1.0" encoding="utf-8"?>
<sst xmlns="http://schemas.openxmlformats.org/spreadsheetml/2006/main" count="71" uniqueCount="65">
  <si>
    <t>***Read the directions, in their entirety, on the 'Directions' Tab before use.***</t>
  </si>
  <si>
    <t>Analyte</t>
  </si>
  <si>
    <t>CASRN</t>
  </si>
  <si>
    <r>
      <t>Sample Concentration (ug/m</t>
    </r>
    <r>
      <rPr>
        <b/>
        <vertAlign val="superscript"/>
        <sz val="11"/>
        <rFont val="Calibri"/>
        <family val="2"/>
        <scheme val="minor"/>
      </rPr>
      <t>3</t>
    </r>
    <r>
      <rPr>
        <b/>
        <sz val="11"/>
        <rFont val="Calibri"/>
        <family val="2"/>
        <scheme val="minor"/>
      </rPr>
      <t>)</t>
    </r>
  </si>
  <si>
    <t>Calculated
 Sample
ILCR (unitless)</t>
  </si>
  <si>
    <r>
      <t>Calcu</t>
    </r>
    <r>
      <rPr>
        <b/>
        <sz val="11"/>
        <rFont val="Calibri"/>
        <family val="2"/>
        <scheme val="minor"/>
      </rPr>
      <t xml:space="preserve">lated
 Sample
</t>
    </r>
    <r>
      <rPr>
        <b/>
        <sz val="11"/>
        <color theme="1"/>
        <rFont val="Calibri"/>
        <family val="2"/>
        <scheme val="minor"/>
      </rPr>
      <t>HQ (unitless)</t>
    </r>
  </si>
  <si>
    <t>Benzene</t>
  </si>
  <si>
    <t>71-43-2</t>
  </si>
  <si>
    <t>Naphthalene</t>
  </si>
  <si>
    <t>91-20-3</t>
  </si>
  <si>
    <t>Tetrachloroethylene</t>
  </si>
  <si>
    <t>127-18-4</t>
  </si>
  <si>
    <t>79-01-6</t>
  </si>
  <si>
    <t>Vinyl chloride</t>
  </si>
  <si>
    <t>75-01-4</t>
  </si>
  <si>
    <t>1,1,-Dichloroethane</t>
  </si>
  <si>
    <t>75-34-3</t>
  </si>
  <si>
    <t>1,1-Dichloroethene</t>
  </si>
  <si>
    <t>75-35-4</t>
  </si>
  <si>
    <t>Chloroethane</t>
  </si>
  <si>
    <t>75-00-3</t>
  </si>
  <si>
    <t>Chloroform</t>
  </si>
  <si>
    <t>67-66-3</t>
  </si>
  <si>
    <t>Methylene chloride</t>
  </si>
  <si>
    <t>75-09-2</t>
  </si>
  <si>
    <t>Carbon tetrachloride</t>
  </si>
  <si>
    <t>56-23-5</t>
  </si>
  <si>
    <t>1,2,3-Trimethylbenzene</t>
  </si>
  <si>
    <t>526-73-8</t>
  </si>
  <si>
    <t>1,2,4-Trimethylbenzene</t>
  </si>
  <si>
    <t>95-63-6</t>
  </si>
  <si>
    <t>1,3,5-Trimethylbenzene</t>
  </si>
  <si>
    <t>108-67-8</t>
  </si>
  <si>
    <t>Ethylbenzene</t>
  </si>
  <si>
    <t>100-41-4</t>
  </si>
  <si>
    <t>Sample
Cumulative ILCR:</t>
  </si>
  <si>
    <t>Sample
 HI:</t>
  </si>
  <si>
    <t>NOTES:</t>
  </si>
  <si>
    <t>HI = Hazard index (sum of Hazard Quotients)</t>
  </si>
  <si>
    <t>HQ = Hazard Quotient</t>
  </si>
  <si>
    <t>ILCR = Incremental Lifetime Cancer Risk</t>
  </si>
  <si>
    <t>NA = Not Available</t>
  </si>
  <si>
    <t xml:space="preserve"> </t>
  </si>
  <si>
    <t>Mercury (elemental)</t>
  </si>
  <si>
    <t>7439-97-6</t>
  </si>
  <si>
    <t>Trichloroethylene*</t>
  </si>
  <si>
    <r>
      <rPr>
        <b/>
        <vertAlign val="superscript"/>
        <sz val="11"/>
        <color theme="1"/>
        <rFont val="Calibri"/>
        <family val="2"/>
        <scheme val="minor"/>
      </rPr>
      <t>a</t>
    </r>
    <r>
      <rPr>
        <b/>
        <sz val="11"/>
        <color theme="1"/>
        <rFont val="Calibri"/>
        <family val="2"/>
        <scheme val="minor"/>
      </rPr>
      <t>RB-NAV</t>
    </r>
    <r>
      <rPr>
        <b/>
        <vertAlign val="subscript"/>
        <sz val="11"/>
        <color theme="1"/>
        <rFont val="Calibri"/>
        <family val="2"/>
        <scheme val="minor"/>
      </rPr>
      <t>ca</t>
    </r>
    <r>
      <rPr>
        <b/>
        <sz val="11"/>
        <color theme="1"/>
        <rFont val="Calibri"/>
        <family val="2"/>
        <scheme val="minor"/>
      </rPr>
      <t xml:space="preserve"> 
(ug/m</t>
    </r>
    <r>
      <rPr>
        <b/>
        <vertAlign val="superscript"/>
        <sz val="11"/>
        <color theme="1"/>
        <rFont val="Calibri"/>
        <family val="2"/>
        <scheme val="minor"/>
      </rPr>
      <t>3</t>
    </r>
    <r>
      <rPr>
        <b/>
        <sz val="11"/>
        <color theme="1"/>
        <rFont val="Calibri"/>
        <family val="2"/>
        <scheme val="minor"/>
      </rPr>
      <t>)</t>
    </r>
  </si>
  <si>
    <r>
      <rPr>
        <b/>
        <vertAlign val="superscript"/>
        <sz val="11"/>
        <color theme="1"/>
        <rFont val="Calibri"/>
        <family val="2"/>
        <scheme val="minor"/>
      </rPr>
      <t>b</t>
    </r>
    <r>
      <rPr>
        <b/>
        <sz val="11"/>
        <color theme="1"/>
        <rFont val="Calibri"/>
        <family val="2"/>
        <scheme val="minor"/>
      </rPr>
      <t>RB-NAV</t>
    </r>
    <r>
      <rPr>
        <b/>
        <vertAlign val="subscript"/>
        <sz val="11"/>
        <color theme="1"/>
        <rFont val="Calibri"/>
        <family val="2"/>
        <scheme val="minor"/>
      </rPr>
      <t xml:space="preserve">n
 </t>
    </r>
    <r>
      <rPr>
        <b/>
        <sz val="11"/>
        <color theme="1"/>
        <rFont val="Calibri"/>
        <family val="2"/>
        <scheme val="minor"/>
      </rPr>
      <t>(ug/m</t>
    </r>
    <r>
      <rPr>
        <b/>
        <vertAlign val="superscript"/>
        <sz val="11"/>
        <color theme="1"/>
        <rFont val="Calibri"/>
        <family val="2"/>
        <scheme val="minor"/>
      </rPr>
      <t>3</t>
    </r>
    <r>
      <rPr>
        <b/>
        <sz val="11"/>
        <color theme="1"/>
        <rFont val="Calibri"/>
        <family val="2"/>
        <scheme val="minor"/>
      </rPr>
      <t>)</t>
    </r>
  </si>
  <si>
    <r>
      <t>* Trichloroethylene - RB-NAV</t>
    </r>
    <r>
      <rPr>
        <vertAlign val="subscript"/>
        <sz val="11"/>
        <color rgb="FF000000"/>
        <rFont val="Calibri"/>
        <family val="2"/>
        <scheme val="minor"/>
      </rPr>
      <t>n</t>
    </r>
    <r>
      <rPr>
        <sz val="11"/>
        <color indexed="8"/>
        <rFont val="Calibri"/>
        <family val="2"/>
        <scheme val="minor"/>
      </rPr>
      <t xml:space="preserve"> is based on an HQ of 0.1 See IRULE Appendix E, Table 3.</t>
    </r>
  </si>
  <si>
    <r>
      <t>RB-NAV</t>
    </r>
    <r>
      <rPr>
        <vertAlign val="subscript"/>
        <sz val="11"/>
        <rFont val="Calibri"/>
        <family val="2"/>
        <scheme val="minor"/>
      </rPr>
      <t>ca</t>
    </r>
    <r>
      <rPr>
        <sz val="11"/>
        <rFont val="Calibri"/>
        <family val="2"/>
        <scheme val="minor"/>
      </rPr>
      <t xml:space="preserve"> =  Risk-Based Nonresidential Air Value based on cancer</t>
    </r>
  </si>
  <si>
    <r>
      <t>RB-NAV</t>
    </r>
    <r>
      <rPr>
        <vertAlign val="subscript"/>
        <sz val="11"/>
        <rFont val="Calibri"/>
        <family val="2"/>
        <scheme val="minor"/>
      </rPr>
      <t>n</t>
    </r>
    <r>
      <rPr>
        <sz val="11"/>
        <rFont val="Calibri"/>
        <family val="2"/>
        <scheme val="minor"/>
      </rPr>
      <t xml:space="preserve"> = Risk-Based Nonresidential Air Value based on noncancer endpoint</t>
    </r>
  </si>
  <si>
    <r>
      <t>a. RB-NAV</t>
    </r>
    <r>
      <rPr>
        <vertAlign val="subscript"/>
        <sz val="9"/>
        <rFont val="Calibri"/>
        <family val="2"/>
        <scheme val="minor"/>
      </rPr>
      <t>ca</t>
    </r>
    <r>
      <rPr>
        <sz val="9"/>
        <rFont val="Calibri"/>
        <family val="2"/>
        <scheme val="minor"/>
      </rPr>
      <t xml:space="preserve"> corresponds to a one-in-one million ILCR. See IRULE Appendix E, Table 3.
b. RB-NAV</t>
    </r>
    <r>
      <rPr>
        <vertAlign val="subscript"/>
        <sz val="9"/>
        <rFont val="Calibri"/>
        <family val="2"/>
        <scheme val="minor"/>
      </rPr>
      <t>n</t>
    </r>
    <r>
      <rPr>
        <sz val="9"/>
        <rFont val="Calibri"/>
        <family val="2"/>
        <scheme val="minor"/>
      </rPr>
      <t xml:space="preserve"> corresponds to a HQ of 1. See IRULE Appendix E, Table 3.</t>
    </r>
  </si>
  <si>
    <t>NA</t>
  </si>
  <si>
    <t>Adjusted Sample HQ (unitless)**</t>
  </si>
  <si>
    <t xml:space="preserve">** Trichloroethylene HQ adjusted upward by a factor of 10 to reflect the NAV is based on HQ = 0.1 </t>
  </si>
  <si>
    <t>Adjusted Sample
 HI:</t>
  </si>
  <si>
    <r>
      <rPr>
        <b/>
        <sz val="11"/>
        <color theme="1"/>
        <rFont val="Calibri"/>
        <family val="2"/>
        <scheme val="minor"/>
      </rPr>
      <t>TEMPLATE DIRECTIONS</t>
    </r>
    <r>
      <rPr>
        <sz val="11"/>
        <color theme="1"/>
        <rFont val="Calibri"/>
        <family val="2"/>
        <scheme val="minor"/>
      </rPr>
      <t xml:space="preserve">
1) Using the dropdown menu in either the 'Analyte' or 'CASRN' column (Column A or B), select the chemicals that have been reported.   You may also enter only the detected concentrations for specific analytes and leave all other cells blank.
2) In the sample concentration column (Column E), enter the concentration reported for each chemical in micrograms per cubic meter (ug/m3).
3) Once you have entered the sample concentration for each chemical, the associated Incremental Lifetime Cancer Risk (ILCR), Hazard Quotient (HQ) and adjusted HQ associated with each chemical will be automatically calculated and appear in Columns F, G,and H, respectively. Note: an ILCR is only derived if a chemical has a RB-NAVc and a HQ is only derived if a chemical has a RB-NAVnc. Adjusted HQ is only presented for trichloroethylene.
4) The sample cumulative (total) ILCR, Hazard Index (sum of HQs) and adjusted Hazard Index (sum of trichloroethylene adjusted HQ and all other HQs) is automatically calculated and presented in Cells F32, G32, and H32 respectively.  If the cumulative ILCR is greater than 1.00E-06, the HI or the adjusted HI is greater than 1, the values will be flagged in red to signify that further attention is warranted.                                                                                                                                             5) The calculator tab can be copied to allow for multiple sample results to be input within one workbook.</t>
    </r>
  </si>
  <si>
    <t>DO I NEED TO USE THIS CALCULATOR?                                                                                                                                                                                                     A Method 2 Cumulative Risk Assessment (CRA) is ONLY applicable for residential and non-residential surface soils and indoor air. Surface soils are defined in the Investigation and Remediation of Contaminated Properties Rule as soils located from 0 to 18" below ground surface. The Method 2 CRA determines if an incremental lifetime cancer risk (ILCR) of 10-6 or a Hazard Index (HI) of 1.0 is exceeded based on direct contact. The risk is expressed as the total (summed) risk made up of each individual compound. Compounds with non-detect results shall not be included in the Method 2 CRA.</t>
  </si>
  <si>
    <t>Site Number:</t>
  </si>
  <si>
    <t>Site Name:</t>
  </si>
  <si>
    <t>Sample Number:</t>
  </si>
  <si>
    <t>Sample Depth:</t>
  </si>
  <si>
    <t>Version 07/07/19</t>
  </si>
  <si>
    <t>sample information</t>
  </si>
  <si>
    <t xml:space="preserve">Sample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</si>
</sst>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1"/>
      <color rgb="FF7030A0"/>
      <name val="Times New Roman"/>
      <family val="1"/>
    </font>
    <font>
      <b/>
      <vertAlign val="superscript"/>
      <sz val="11"/>
      <color theme="1"/>
      <name val="Calibri"/>
      <family val="2"/>
      <scheme val="minor"/>
    </font>
    <font>
      <b/>
      <vertAlign val="subscript"/>
      <sz val="11"/>
      <color theme="1"/>
      <name val="Calibri"/>
      <family val="2"/>
      <scheme val="minor"/>
    </font>
    <font>
      <b/>
      <sz val="11"/>
      <name val="Calibri"/>
      <family val="2"/>
      <scheme val="minor"/>
    </font>
    <font>
      <b/>
      <vertAlign val="superscript"/>
      <sz val="11"/>
      <name val="Calibri"/>
      <family val="2"/>
      <scheme val="minor"/>
    </font>
    <font>
      <sz val="9"/>
      <name val="Calibri"/>
      <family val="2"/>
      <scheme val="minor"/>
    </font>
    <font>
      <vertAlign val="subscript"/>
      <sz val="9"/>
      <name val="Calibri"/>
      <family val="2"/>
      <scheme val="minor"/>
    </font>
    <font>
      <b/>
      <sz val="12"/>
      <name val="Calibri"/>
      <family val="2"/>
      <scheme val="minor"/>
    </font>
    <font>
      <sz val="8"/>
      <name val="Calibri"/>
      <family val="2"/>
      <scheme val="minor"/>
    </font>
    <font>
      <sz val="11"/>
      <name val="Calibri"/>
      <family val="2"/>
      <scheme val="minor"/>
    </font>
    <font>
      <vertAlign val="subscript"/>
      <sz val="11"/>
      <name val="Calibri"/>
      <family val="2"/>
      <scheme val="minor"/>
    </font>
    <font>
      <sz val="11"/>
      <color theme="1"/>
      <name val="Calibri"/>
      <family val="2"/>
      <scheme val="minor"/>
    </font>
    <font>
      <sz val="11"/>
      <color indexed="8"/>
      <name val="Calibri"/>
      <family val="2"/>
      <scheme val="minor"/>
    </font>
    <font>
      <vertAlign val="subscript"/>
      <sz val="11"/>
      <color rgb="FF000000"/>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0" fontId="0" fillId="0" borderId="0" xfId="0" applyAlignment="1" applyProtection="1">
      <alignment wrapText="1"/>
      <protection hidden="1"/>
    </xf>
    <xf numFmtId="0" fontId="3" fillId="0" borderId="0" xfId="0" applyFont="1" applyProtection="1">
      <protection hidden="1"/>
    </xf>
    <xf numFmtId="0" fontId="2"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3" fillId="0" borderId="0" xfId="0" applyFont="1" applyAlignment="1" applyProtection="1">
      <alignment horizontal="right"/>
      <protection hidden="1"/>
    </xf>
    <xf numFmtId="0" fontId="3" fillId="0" borderId="0" xfId="0" applyFont="1" applyAlignment="1" applyProtection="1">
      <alignment horizontal="center"/>
      <protection hidden="1"/>
    </xf>
    <xf numFmtId="0" fontId="4"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0" xfId="0" applyFont="1" applyProtection="1">
      <protection hidden="1"/>
    </xf>
    <xf numFmtId="0" fontId="2" fillId="2" borderId="4" xfId="0" applyFont="1" applyFill="1" applyBorder="1" applyAlignment="1" applyProtection="1">
      <alignment wrapText="1"/>
      <protection hidden="1"/>
    </xf>
    <xf numFmtId="0" fontId="2" fillId="2" borderId="5" xfId="0" applyFont="1" applyFill="1" applyBorder="1" applyAlignment="1" applyProtection="1">
      <alignment horizontal="center" wrapText="1"/>
      <protection hidden="1"/>
    </xf>
    <xf numFmtId="0" fontId="2" fillId="2" borderId="6" xfId="0" applyFont="1" applyFill="1" applyBorder="1" applyAlignment="1" applyProtection="1">
      <alignment horizontal="center" wrapText="1"/>
      <protection hidden="1"/>
    </xf>
    <xf numFmtId="0" fontId="7" fillId="3" borderId="5"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3" fillId="0" borderId="0" xfId="0" applyFont="1" applyAlignment="1" applyProtection="1">
      <alignment wrapText="1"/>
      <protection hidden="1"/>
    </xf>
    <xf numFmtId="0" fontId="0" fillId="0" borderId="6" xfId="0" applyBorder="1" applyProtection="1">
      <protection hidden="1"/>
    </xf>
    <xf numFmtId="0" fontId="0" fillId="0" borderId="6" xfId="0" applyBorder="1" applyAlignment="1" applyProtection="1">
      <alignment horizontal="center"/>
      <protection hidden="1"/>
    </xf>
    <xf numFmtId="11" fontId="0" fillId="0" borderId="6" xfId="0" applyNumberFormat="1" applyBorder="1" applyAlignment="1" applyProtection="1">
      <alignment horizontal="center"/>
      <protection hidden="1"/>
    </xf>
    <xf numFmtId="0" fontId="0" fillId="0" borderId="0" xfId="0" applyProtection="1">
      <protection hidden="1"/>
    </xf>
    <xf numFmtId="0" fontId="1" fillId="0" borderId="6" xfId="0" applyFont="1" applyBorder="1" applyProtection="1">
      <protection hidden="1"/>
    </xf>
    <xf numFmtId="0" fontId="1" fillId="0" borderId="6" xfId="0" applyFont="1" applyBorder="1" applyAlignment="1" applyProtection="1">
      <alignment horizontal="center"/>
      <protection hidden="1"/>
    </xf>
    <xf numFmtId="11" fontId="1" fillId="0" borderId="6" xfId="0" applyNumberFormat="1" applyFont="1" applyBorder="1" applyAlignment="1" applyProtection="1">
      <alignment horizontal="center"/>
      <protection locked="0"/>
    </xf>
    <xf numFmtId="11" fontId="1" fillId="0" borderId="6" xfId="0" applyNumberFormat="1" applyFont="1" applyBorder="1" applyAlignment="1" applyProtection="1">
      <alignment horizontal="center"/>
      <protection hidden="1"/>
    </xf>
    <xf numFmtId="0" fontId="12" fillId="0" borderId="0" xfId="0" applyFont="1" applyProtection="1">
      <protection hidden="1"/>
    </xf>
    <xf numFmtId="0" fontId="0" fillId="0" borderId="0" xfId="0" applyAlignment="1" applyProtection="1">
      <alignment horizontal="center"/>
      <protection hidden="1"/>
    </xf>
    <xf numFmtId="0" fontId="13" fillId="0" borderId="0" xfId="0" applyFont="1" applyProtection="1">
      <protection hidden="1"/>
    </xf>
    <xf numFmtId="14" fontId="3" fillId="0" borderId="0" xfId="0" applyNumberFormat="1" applyFont="1" applyAlignment="1" applyProtection="1">
      <alignment horizontal="left"/>
      <protection hidden="1"/>
    </xf>
    <xf numFmtId="11" fontId="3" fillId="0" borderId="0" xfId="0" applyNumberFormat="1" applyFont="1" applyProtection="1">
      <protection hidden="1"/>
    </xf>
    <xf numFmtId="0" fontId="15" fillId="0" borderId="6" xfId="0" applyFont="1" applyBorder="1" applyProtection="1">
      <protection hidden="1"/>
    </xf>
    <xf numFmtId="0" fontId="15" fillId="0" borderId="6" xfId="0" applyFont="1" applyBorder="1" applyAlignment="1" applyProtection="1">
      <alignment horizontal="center"/>
      <protection hidden="1"/>
    </xf>
    <xf numFmtId="11" fontId="15" fillId="0" borderId="6" xfId="0" applyNumberFormat="1" applyFont="1" applyBorder="1" applyAlignment="1" applyProtection="1">
      <alignment horizontal="center"/>
      <protection hidden="1"/>
    </xf>
    <xf numFmtId="11" fontId="15" fillId="0" borderId="6" xfId="0" applyNumberFormat="1" applyFont="1" applyBorder="1" applyAlignment="1" applyProtection="1">
      <alignment horizontal="center"/>
      <protection locked="0"/>
    </xf>
    <xf numFmtId="0" fontId="7" fillId="0" borderId="0" xfId="0" applyFont="1" applyProtection="1">
      <protection hidden="1"/>
    </xf>
    <xf numFmtId="11" fontId="0" fillId="5" borderId="6" xfId="0" applyNumberFormat="1" applyFill="1" applyBorder="1" applyAlignment="1" applyProtection="1">
      <alignment horizontal="center"/>
      <protection hidden="1"/>
    </xf>
    <xf numFmtId="0" fontId="18" fillId="0" borderId="0" xfId="0" applyFont="1" applyAlignment="1" applyProtection="1">
      <alignment horizontal="left"/>
      <protection hidden="1"/>
    </xf>
    <xf numFmtId="0" fontId="13" fillId="0" borderId="0" xfId="0" applyFont="1" applyAlignment="1" applyProtection="1">
      <alignment horizontal="left"/>
    </xf>
    <xf numFmtId="0" fontId="16" fillId="0" borderId="0" xfId="0" applyFont="1" applyProtection="1"/>
    <xf numFmtId="11" fontId="0" fillId="0" borderId="6" xfId="0" applyNumberFormat="1" applyBorder="1" applyAlignment="1" applyProtection="1">
      <alignment horizontal="center"/>
      <protection locked="0" hidden="1"/>
    </xf>
    <xf numFmtId="11" fontId="0" fillId="0" borderId="6" xfId="0" applyNumberFormat="1" applyBorder="1" applyAlignment="1" applyProtection="1">
      <alignment horizontal="center"/>
    </xf>
    <xf numFmtId="2" fontId="0" fillId="0" borderId="6" xfId="0" applyNumberFormat="1" applyBorder="1" applyAlignment="1" applyProtection="1">
      <alignment horizontal="center"/>
    </xf>
    <xf numFmtId="11" fontId="1" fillId="0" borderId="6" xfId="0" applyNumberFormat="1" applyFont="1" applyBorder="1" applyAlignment="1" applyProtection="1">
      <alignment horizontal="center"/>
    </xf>
    <xf numFmtId="11" fontId="15" fillId="0" borderId="6" xfId="0" applyNumberFormat="1" applyFont="1" applyBorder="1" applyAlignment="1" applyProtection="1">
      <alignment horizontal="center"/>
    </xf>
    <xf numFmtId="0" fontId="11" fillId="0" borderId="6" xfId="0" applyFont="1" applyBorder="1" applyAlignment="1" applyProtection="1">
      <alignment horizontal="center" wrapText="1"/>
    </xf>
    <xf numFmtId="0" fontId="11" fillId="0" borderId="3" xfId="0" applyFont="1" applyBorder="1" applyAlignment="1" applyProtection="1">
      <alignment horizontal="center" wrapText="1"/>
    </xf>
    <xf numFmtId="2" fontId="0" fillId="0" borderId="3" xfId="0" applyNumberFormat="1" applyBorder="1" applyAlignment="1" applyProtection="1">
      <alignment horizontal="center"/>
    </xf>
    <xf numFmtId="2" fontId="0" fillId="0" borderId="6" xfId="0" applyNumberFormat="1" applyFill="1" applyBorder="1" applyAlignment="1" applyProtection="1">
      <alignment horizontal="center"/>
      <protection hidden="1"/>
    </xf>
    <xf numFmtId="2" fontId="0" fillId="0" borderId="0" xfId="0" applyNumberFormat="1" applyFill="1" applyAlignment="1" applyProtection="1">
      <alignment wrapText="1"/>
      <protection hidden="1"/>
    </xf>
    <xf numFmtId="2" fontId="0" fillId="0" borderId="0" xfId="0" applyNumberFormat="1" applyFill="1" applyProtection="1">
      <protection hidden="1"/>
    </xf>
    <xf numFmtId="0" fontId="0" fillId="4" borderId="5" xfId="0" applyFill="1" applyBorder="1" applyAlignment="1" applyProtection="1">
      <alignment wrapText="1"/>
      <protection hidden="1"/>
    </xf>
    <xf numFmtId="0" fontId="2" fillId="0" borderId="0" xfId="0" applyFont="1" applyAlignment="1">
      <alignment horizontal="left" wrapText="1"/>
    </xf>
    <xf numFmtId="0" fontId="3" fillId="0" borderId="0" xfId="0" applyFont="1"/>
    <xf numFmtId="0" fontId="2" fillId="0" borderId="0" xfId="0" applyFont="1" applyAlignment="1">
      <alignment horizontal="right" wrapText="1"/>
    </xf>
    <xf numFmtId="0" fontId="3" fillId="0" borderId="0" xfId="0" applyFont="1" applyAlignment="1">
      <alignment horizontal="right"/>
    </xf>
    <xf numFmtId="0" fontId="2" fillId="0" borderId="0" xfId="0" applyFont="1" applyAlignment="1">
      <alignment horizontal="center"/>
    </xf>
    <xf numFmtId="0" fontId="0" fillId="0" borderId="0" xfId="0" applyAlignment="1">
      <alignment horizontal="left" wrapText="1"/>
    </xf>
    <xf numFmtId="0" fontId="2" fillId="0" borderId="1" xfId="0" applyFont="1" applyBorder="1" applyAlignment="1" applyProtection="1">
      <alignment horizontal="left"/>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9" fillId="0" borderId="6"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top" wrapText="1"/>
      <protection hidden="1"/>
    </xf>
    <xf numFmtId="0" fontId="2" fillId="0" borderId="0" xfId="0" applyFont="1" applyAlignment="1">
      <alignment horizontal="right" wrapText="1"/>
    </xf>
    <xf numFmtId="0" fontId="0" fillId="0" borderId="7"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2" fillId="0" borderId="0" xfId="0" applyFont="1" applyAlignment="1">
      <alignment horizontal="right"/>
    </xf>
    <xf numFmtId="0" fontId="3" fillId="0" borderId="2" xfId="0" applyFont="1" applyBorder="1" applyAlignment="1" applyProtection="1">
      <alignment horizontal="center"/>
      <protection locked="0"/>
    </xf>
    <xf numFmtId="0" fontId="2" fillId="0" borderId="0" xfId="0" applyFont="1" applyBorder="1" applyAlignment="1" applyProtection="1">
      <alignment horizontal="left"/>
      <protection hidden="1"/>
    </xf>
  </cellXfs>
  <cellStyles count="1">
    <cellStyle name="Normal" xfId="0" builtinId="0"/>
  </cellStyles>
  <dxfs count="16">
    <dxf>
      <font>
        <color rgb="FF9C0006"/>
      </font>
      <fill>
        <patternFill>
          <bgColor rgb="FFFFC7CE"/>
        </patternFill>
      </fill>
    </dxf>
    <dxf>
      <fill>
        <patternFill>
          <bgColor rgb="FFCCCCFF"/>
        </patternFill>
      </fill>
    </dxf>
    <dxf>
      <font>
        <color rgb="FF9C0006"/>
      </font>
      <fill>
        <patternFill>
          <bgColor rgb="FFFFC7CE"/>
        </patternFill>
      </fill>
    </dxf>
    <dxf>
      <font>
        <color rgb="FF9C0006"/>
      </font>
      <fill>
        <patternFill>
          <bgColor rgb="FFFFC7CE"/>
        </patternFill>
      </fill>
    </dxf>
    <dxf>
      <numFmt numFmtId="2" formatCode="0.00"/>
      <fill>
        <patternFill patternType="none">
          <fgColor indexed="64"/>
          <bgColor auto="1"/>
        </patternFill>
      </fill>
      <protection locked="1" hidden="1"/>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border>
      <protection locked="1" hidden="1"/>
    </dxf>
    <dxf>
      <border outline="0">
        <left style="thin">
          <color indexed="64"/>
        </left>
        <right style="thin">
          <color indexed="64"/>
        </right>
        <top style="thin">
          <color indexed="64"/>
        </top>
        <bottom style="thin">
          <color indexed="64"/>
        </bottom>
      </border>
    </dxf>
    <dxf>
      <fill>
        <patternFill patternType="none">
          <fgColor indexed="64"/>
          <bgColor auto="1"/>
        </patternFill>
      </fill>
      <protection locked="1" hidden="1"/>
    </dxf>
    <dxf>
      <border>
        <bottom style="thin">
          <color indexed="64"/>
        </bottom>
      </border>
    </dxf>
    <dxf>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14</xdr:row>
      <xdr:rowOff>119066</xdr:rowOff>
    </xdr:from>
    <xdr:to>
      <xdr:col>1</xdr:col>
      <xdr:colOff>647699</xdr:colOff>
      <xdr:row>18</xdr:row>
      <xdr:rowOff>0</xdr:rowOff>
    </xdr:to>
    <xdr:sp macro="" textlink="">
      <xdr:nvSpPr>
        <xdr:cNvPr id="2" name="Left Brace 1">
          <a:extLst>
            <a:ext uri="{FF2B5EF4-FFF2-40B4-BE49-F238E27FC236}">
              <a16:creationId xmlns:a16="http://schemas.microsoft.com/office/drawing/2014/main" id="{E79AEB2D-8D75-45A5-8BBC-8CDD27785C47}"/>
            </a:ext>
          </a:extLst>
        </xdr:cNvPr>
        <xdr:cNvSpPr/>
      </xdr:nvSpPr>
      <xdr:spPr>
        <a:xfrm rot="5400000">
          <a:off x="1007270" y="864396"/>
          <a:ext cx="642934" cy="2581274"/>
        </a:xfrm>
        <a:prstGeom prst="leftBrace">
          <a:avLst>
            <a:gd name="adj1" fmla="val 8333"/>
            <a:gd name="adj2" fmla="val 503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solidFill>
              <a:srgbClr val="7030A0"/>
            </a:solidFill>
          </a:endParaRPr>
        </a:p>
      </xdr:txBody>
    </xdr:sp>
    <xdr:clientData/>
  </xdr:twoCellAnchor>
  <xdr:twoCellAnchor>
    <xdr:from>
      <xdr:col>0</xdr:col>
      <xdr:colOff>657225</xdr:colOff>
      <xdr:row>12</xdr:row>
      <xdr:rowOff>133350</xdr:rowOff>
    </xdr:from>
    <xdr:to>
      <xdr:col>1</xdr:col>
      <xdr:colOff>47625</xdr:colOff>
      <xdr:row>15</xdr:row>
      <xdr:rowOff>38100</xdr:rowOff>
    </xdr:to>
    <xdr:sp macro="" textlink="">
      <xdr:nvSpPr>
        <xdr:cNvPr id="3" name="TextBox 2">
          <a:extLst>
            <a:ext uri="{FF2B5EF4-FFF2-40B4-BE49-F238E27FC236}">
              <a16:creationId xmlns:a16="http://schemas.microsoft.com/office/drawing/2014/main" id="{3D57AA66-3801-4727-B130-E760F08AAB9F}"/>
            </a:ext>
          </a:extLst>
        </xdr:cNvPr>
        <xdr:cNvSpPr txBox="1"/>
      </xdr:nvSpPr>
      <xdr:spPr>
        <a:xfrm>
          <a:off x="657225" y="1466850"/>
          <a:ext cx="1362075"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1. Select chemicals from dropdown list</a:t>
          </a:r>
        </a:p>
        <a:p>
          <a:pPr algn="ctr"/>
          <a:r>
            <a:rPr lang="en-US" sz="1100"/>
            <a:t>.</a:t>
          </a:r>
        </a:p>
      </xdr:txBody>
    </xdr:sp>
    <xdr:clientData/>
  </xdr:twoCellAnchor>
  <xdr:twoCellAnchor>
    <xdr:from>
      <xdr:col>4</xdr:col>
      <xdr:colOff>9525</xdr:colOff>
      <xdr:row>14</xdr:row>
      <xdr:rowOff>128592</xdr:rowOff>
    </xdr:from>
    <xdr:to>
      <xdr:col>4</xdr:col>
      <xdr:colOff>1209675</xdr:colOff>
      <xdr:row>17</xdr:row>
      <xdr:rowOff>152403</xdr:rowOff>
    </xdr:to>
    <xdr:sp macro="" textlink="">
      <xdr:nvSpPr>
        <xdr:cNvPr id="4" name="Left Brace 3">
          <a:extLst>
            <a:ext uri="{FF2B5EF4-FFF2-40B4-BE49-F238E27FC236}">
              <a16:creationId xmlns:a16="http://schemas.microsoft.com/office/drawing/2014/main" id="{5427EC10-C767-4CB3-9689-8A7B49077C2D}"/>
            </a:ext>
          </a:extLst>
        </xdr:cNvPr>
        <xdr:cNvSpPr/>
      </xdr:nvSpPr>
      <xdr:spPr>
        <a:xfrm rot="5400000">
          <a:off x="5122069" y="1540673"/>
          <a:ext cx="595311" cy="1200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9526</xdr:colOff>
      <xdr:row>11</xdr:row>
      <xdr:rowOff>85725</xdr:rowOff>
    </xdr:from>
    <xdr:to>
      <xdr:col>4</xdr:col>
      <xdr:colOff>1209676</xdr:colOff>
      <xdr:row>14</xdr:row>
      <xdr:rowOff>190499</xdr:rowOff>
    </xdr:to>
    <xdr:sp macro="" textlink="">
      <xdr:nvSpPr>
        <xdr:cNvPr id="5" name="TextBox 4">
          <a:extLst>
            <a:ext uri="{FF2B5EF4-FFF2-40B4-BE49-F238E27FC236}">
              <a16:creationId xmlns:a16="http://schemas.microsoft.com/office/drawing/2014/main" id="{A0156DD3-009C-4366-AA9C-768A43D4E200}"/>
            </a:ext>
          </a:extLst>
        </xdr:cNvPr>
        <xdr:cNvSpPr txBox="1"/>
      </xdr:nvSpPr>
      <xdr:spPr>
        <a:xfrm>
          <a:off x="4819651" y="1228725"/>
          <a:ext cx="1200150" cy="676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 </a:t>
          </a:r>
          <a:r>
            <a:rPr lang="en-US" sz="1100">
              <a:solidFill>
                <a:sysClr val="windowText" lastClr="000000"/>
              </a:solidFill>
            </a:rPr>
            <a:t>Input reported</a:t>
          </a:r>
          <a:endParaRPr lang="en-US" sz="1100" baseline="0">
            <a:solidFill>
              <a:sysClr val="windowText" lastClr="000000"/>
            </a:solidFill>
          </a:endParaRPr>
        </a:p>
        <a:p>
          <a:pPr algn="ctr"/>
          <a:r>
            <a:rPr lang="en-US" sz="1100" baseline="0"/>
            <a:t> </a:t>
          </a:r>
          <a:r>
            <a:rPr lang="en-US" sz="1100"/>
            <a:t>concentrations in ug/m</a:t>
          </a:r>
          <a:r>
            <a:rPr lang="en-US" sz="1100" baseline="30000"/>
            <a:t>3</a:t>
          </a:r>
        </a:p>
      </xdr:txBody>
    </xdr:sp>
    <xdr:clientData/>
  </xdr:twoCellAnchor>
  <xdr:twoCellAnchor>
    <xdr:from>
      <xdr:col>5</xdr:col>
      <xdr:colOff>190497</xdr:colOff>
      <xdr:row>14</xdr:row>
      <xdr:rowOff>95254</xdr:rowOff>
    </xdr:from>
    <xdr:to>
      <xdr:col>6</xdr:col>
      <xdr:colOff>1238247</xdr:colOff>
      <xdr:row>18</xdr:row>
      <xdr:rowOff>0</xdr:rowOff>
    </xdr:to>
    <xdr:sp macro="" textlink="">
      <xdr:nvSpPr>
        <xdr:cNvPr id="6" name="Left Brace 5">
          <a:extLst>
            <a:ext uri="{FF2B5EF4-FFF2-40B4-BE49-F238E27FC236}">
              <a16:creationId xmlns:a16="http://schemas.microsoft.com/office/drawing/2014/main" id="{7EEBF4A7-3AEF-4D2E-99AD-F29B2D3EC7AA}"/>
            </a:ext>
          </a:extLst>
        </xdr:cNvPr>
        <xdr:cNvSpPr/>
      </xdr:nvSpPr>
      <xdr:spPr>
        <a:xfrm rot="5400000">
          <a:off x="7286624" y="762002"/>
          <a:ext cx="666746" cy="27622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361950</xdr:colOff>
      <xdr:row>11</xdr:row>
      <xdr:rowOff>133350</xdr:rowOff>
    </xdr:from>
    <xdr:to>
      <xdr:col>6</xdr:col>
      <xdr:colOff>1057275</xdr:colOff>
      <xdr:row>14</xdr:row>
      <xdr:rowOff>171450</xdr:rowOff>
    </xdr:to>
    <xdr:sp macro="" textlink="">
      <xdr:nvSpPr>
        <xdr:cNvPr id="7" name="TextBox 6">
          <a:extLst>
            <a:ext uri="{FF2B5EF4-FFF2-40B4-BE49-F238E27FC236}">
              <a16:creationId xmlns:a16="http://schemas.microsoft.com/office/drawing/2014/main" id="{836F81F9-F6BA-4871-8AE1-3ED58E2B9548}"/>
            </a:ext>
          </a:extLst>
        </xdr:cNvPr>
        <xdr:cNvSpPr txBox="1"/>
      </xdr:nvSpPr>
      <xdr:spPr>
        <a:xfrm>
          <a:off x="6410325" y="1276350"/>
          <a:ext cx="2409825"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3.</a:t>
          </a:r>
          <a:r>
            <a:rPr lang="en-US" sz="1100" baseline="0"/>
            <a:t> View autocalculated</a:t>
          </a:r>
          <a:r>
            <a:rPr lang="en-US" sz="1100" baseline="0">
              <a:solidFill>
                <a:srgbClr val="7030A0"/>
              </a:solidFill>
            </a:rPr>
            <a:t> </a:t>
          </a:r>
          <a:r>
            <a:rPr lang="en-US" sz="1100" baseline="0"/>
            <a:t>ILCR and HQ associated </a:t>
          </a:r>
          <a:r>
            <a:rPr lang="en-US" sz="1100" baseline="0">
              <a:solidFill>
                <a:sysClr val="windowText" lastClr="000000"/>
              </a:solidFill>
            </a:rPr>
            <a:t>with each individual chemical reported</a:t>
          </a:r>
        </a:p>
        <a:p>
          <a:pPr algn="ctr"/>
          <a:endParaRPr lang="en-US" sz="1100"/>
        </a:p>
      </xdr:txBody>
    </xdr:sp>
    <xdr:clientData/>
  </xdr:twoCellAnchor>
  <xdr:twoCellAnchor>
    <xdr:from>
      <xdr:col>8</xdr:col>
      <xdr:colOff>104774</xdr:colOff>
      <xdr:row>36</xdr:row>
      <xdr:rowOff>0</xdr:rowOff>
    </xdr:from>
    <xdr:to>
      <xdr:col>8</xdr:col>
      <xdr:colOff>171450</xdr:colOff>
      <xdr:row>36</xdr:row>
      <xdr:rowOff>180975</xdr:rowOff>
    </xdr:to>
    <xdr:sp macro="" textlink="">
      <xdr:nvSpPr>
        <xdr:cNvPr id="8" name="Left Brace 7">
          <a:extLst>
            <a:ext uri="{FF2B5EF4-FFF2-40B4-BE49-F238E27FC236}">
              <a16:creationId xmlns:a16="http://schemas.microsoft.com/office/drawing/2014/main" id="{9DBC41B5-DB8D-4438-BE1F-66E2D60B8333}"/>
            </a:ext>
          </a:extLst>
        </xdr:cNvPr>
        <xdr:cNvSpPr/>
      </xdr:nvSpPr>
      <xdr:spPr>
        <a:xfrm rot="10800000">
          <a:off x="10582274" y="6534150"/>
          <a:ext cx="66676" cy="1809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342901</xdr:colOff>
      <xdr:row>34</xdr:row>
      <xdr:rowOff>133350</xdr:rowOff>
    </xdr:from>
    <xdr:to>
      <xdr:col>10</xdr:col>
      <xdr:colOff>561975</xdr:colOff>
      <xdr:row>38</xdr:row>
      <xdr:rowOff>28575</xdr:rowOff>
    </xdr:to>
    <xdr:sp macro="" textlink="">
      <xdr:nvSpPr>
        <xdr:cNvPr id="9" name="TextBox 8">
          <a:extLst>
            <a:ext uri="{FF2B5EF4-FFF2-40B4-BE49-F238E27FC236}">
              <a16:creationId xmlns:a16="http://schemas.microsoft.com/office/drawing/2014/main" id="{2B0318EF-1C41-4B4C-9AFF-49DAF1DCC349}"/>
            </a:ext>
          </a:extLst>
        </xdr:cNvPr>
        <xdr:cNvSpPr txBox="1"/>
      </xdr:nvSpPr>
      <xdr:spPr>
        <a:xfrm>
          <a:off x="11001376" y="6096000"/>
          <a:ext cx="1476374" cy="847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4.</a:t>
          </a:r>
          <a:r>
            <a:rPr lang="en-US" sz="1100" baseline="0"/>
            <a:t> View autocalculated </a:t>
          </a:r>
          <a:r>
            <a:rPr lang="en-US" sz="1100" baseline="0">
              <a:solidFill>
                <a:sysClr val="windowText" lastClr="000000"/>
              </a:solidFill>
            </a:rPr>
            <a:t>sample</a:t>
          </a:r>
        </a:p>
        <a:p>
          <a:pPr algn="ctr"/>
          <a:r>
            <a:rPr lang="en-US" sz="1100" baseline="0">
              <a:solidFill>
                <a:srgbClr val="7030A0"/>
              </a:solidFill>
            </a:rPr>
            <a:t> </a:t>
          </a:r>
          <a:r>
            <a:rPr lang="en-US" sz="1100" baseline="0"/>
            <a:t>cumulative ILCR, HI and adjusted HI</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5B68B8-CD25-400E-BCAD-AED875E5EF7B}" name="Table134" displayName="Table134" ref="A19:H35" totalsRowShown="0" headerRowDxfId="15" dataDxfId="13" headerRowBorderDxfId="14" tableBorderDxfId="12">
  <autoFilter ref="A19:H35" xr:uid="{B4264307-BFEA-4C52-8048-0C2386062B0E}"/>
  <sortState xmlns:xlrd2="http://schemas.microsoft.com/office/spreadsheetml/2017/richdata2" ref="A20:G35">
    <sortCondition ref="A19:A35"/>
  </sortState>
  <tableColumns count="8">
    <tableColumn id="1" xr3:uid="{61259A60-C2E0-45C8-8CAA-887E7287585E}" name="Analyte" dataDxfId="11"/>
    <tableColumn id="2" xr3:uid="{A55718E6-F1D4-46F7-A9B0-5835F893E80F}" name="CASRN" dataDxfId="10"/>
    <tableColumn id="3" xr3:uid="{2CDC38A2-B74A-4E96-8671-3ECA6B07CDEA}" name="aRB-NAVca _x000a_(ug/m3)" dataDxfId="9"/>
    <tableColumn id="4" xr3:uid="{8B2E3C36-6597-4B62-A9B4-31107B3F0D2C}" name="bRB-NAVn_x000a_ (ug/m3)" dataDxfId="8"/>
    <tableColumn id="5" xr3:uid="{D1869541-1534-4CE3-B589-C0B0AAE3720C}" name="Sample Concentration (ug/m3)" dataDxfId="7"/>
    <tableColumn id="6" xr3:uid="{709973F9-7F24-44AE-B2B5-3FC764CF4BDA}" name="Calculated_x000a_ Sample_x000a_ILCR (unitless)" dataDxfId="6">
      <calculatedColumnFormula>IF(ISTEXT(C20),"No cancer RB-RSC",IF(E20="","Analyte conc. &lt; RL",(0.000001*$E20)/$C20))</calculatedColumnFormula>
    </tableColumn>
    <tableColumn id="7" xr3:uid="{91446580-FF1D-4C32-BABB-27CFAB5A2E10}" name="Calculated_x000a_ Sample_x000a_HQ (unitless)" dataDxfId="5">
      <calculatedColumnFormula>IF(ISTEXT(D20),"No noncancer RB-RSC",IF(E20="","Analyte conc. &lt; RL",(1*$E20)/$D20))</calculatedColumnFormula>
    </tableColumn>
    <tableColumn id="8" xr3:uid="{28378B8C-B28D-4763-832C-170AA67CB2EB}" name="Adjusted Sample HQ (unitless)**" dataDxfId="4">
      <calculatedColumnFormula>IF(ISTEXT(D20),"No noncancer RB-NAV",IF(E20="","Analyte conc. &lt; RL",(0.1*$E20*10)/$D20))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96DC-6A76-4DE0-9F5F-7A7609C1483F}">
  <dimension ref="A1:M2"/>
  <sheetViews>
    <sheetView zoomScale="80" zoomScaleNormal="80" workbookViewId="0">
      <selection sqref="A1:M1"/>
    </sheetView>
  </sheetViews>
  <sheetFormatPr defaultRowHeight="15" x14ac:dyDescent="0.25"/>
  <sheetData>
    <row r="1" spans="1:13" ht="137.25" customHeight="1" x14ac:dyDescent="0.25">
      <c r="A1" s="56" t="s">
        <v>57</v>
      </c>
      <c r="B1" s="56"/>
      <c r="C1" s="56"/>
      <c r="D1" s="56"/>
      <c r="E1" s="56"/>
      <c r="F1" s="56"/>
      <c r="G1" s="56"/>
      <c r="H1" s="56"/>
      <c r="I1" s="56"/>
      <c r="J1" s="56"/>
      <c r="K1" s="56"/>
      <c r="L1" s="56"/>
      <c r="M1" s="56"/>
    </row>
    <row r="2" spans="1:13" ht="249.75" customHeight="1" x14ac:dyDescent="0.25">
      <c r="A2" s="56" t="s">
        <v>56</v>
      </c>
      <c r="B2" s="56"/>
      <c r="C2" s="56"/>
      <c r="D2" s="56"/>
      <c r="E2" s="56"/>
      <c r="F2" s="56"/>
      <c r="G2" s="56"/>
      <c r="H2" s="56"/>
      <c r="I2" s="56"/>
      <c r="J2" s="56"/>
      <c r="K2" s="56"/>
      <c r="L2" s="56"/>
      <c r="M2" s="56"/>
    </row>
  </sheetData>
  <sheetProtection algorithmName="SHA-512" hashValue="gy+UcsV0pMviFyc2DsSttmXkQI7XYnbRw6FmqM0Sc0wvisTLdzSbmT+w/XfahFTzk+Tu+6P4rWCFkg10e+z6LQ==" saltValue="u7jgEKcNf6Y3Z3G/GvwEyQ==" spinCount="100000" sheet="1" objects="1" scenarios="1"/>
  <mergeCells count="2">
    <mergeCell ref="A1:M1"/>
    <mergeCell ref="A2:M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3C29-28B0-406B-9F7B-EE17E8B524A9}">
  <sheetPr>
    <pageSetUpPr fitToPage="1"/>
  </sheetPr>
  <dimension ref="A1:J51"/>
  <sheetViews>
    <sheetView tabSelected="1" zoomScaleNormal="100" workbookViewId="0">
      <selection activeCell="I13" sqref="I13"/>
    </sheetView>
  </sheetViews>
  <sheetFormatPr defaultRowHeight="15" x14ac:dyDescent="0.25"/>
  <cols>
    <col min="1" max="1" width="29.5703125" style="2" customWidth="1"/>
    <col min="2" max="2" width="11.28515625" style="6" bestFit="1" customWidth="1"/>
    <col min="3" max="3" width="14.5703125" style="2" customWidth="1"/>
    <col min="4" max="4" width="16.7109375" style="2" customWidth="1"/>
    <col min="5" max="5" width="18.5703125" style="2" customWidth="1"/>
    <col min="6" max="6" width="25.7109375" style="2" bestFit="1" customWidth="1"/>
    <col min="7" max="7" width="24.85546875" style="2" bestFit="1" customWidth="1"/>
    <col min="8" max="8" width="18.5703125" style="2" customWidth="1"/>
    <col min="9" max="9" width="9.7109375" style="2" customWidth="1"/>
    <col min="10" max="16384" width="9.140625" style="2"/>
  </cols>
  <sheetData>
    <row r="1" spans="1:7" ht="15" customHeight="1" x14ac:dyDescent="0.25">
      <c r="A1" s="57" t="s">
        <v>0</v>
      </c>
      <c r="B1" s="58"/>
      <c r="C1" s="58"/>
      <c r="D1" s="59"/>
      <c r="E1" s="1"/>
      <c r="F1" s="1"/>
      <c r="G1" s="1"/>
    </row>
    <row r="2" spans="1:7" ht="15" customHeight="1" x14ac:dyDescent="0.25">
      <c r="A2" s="67"/>
      <c r="B2" s="67"/>
      <c r="C2" s="67"/>
      <c r="D2" s="67"/>
      <c r="E2" s="1"/>
      <c r="F2" s="1"/>
      <c r="G2" s="1"/>
    </row>
    <row r="3" spans="1:7" ht="15" customHeight="1" x14ac:dyDescent="0.25">
      <c r="A3" s="3"/>
      <c r="B3" s="4"/>
      <c r="C3" s="4"/>
      <c r="D3" s="4"/>
      <c r="E3" s="4"/>
      <c r="F3" s="4"/>
      <c r="G3" s="4"/>
    </row>
    <row r="4" spans="1:7" s="52" customFormat="1" ht="15" customHeight="1" x14ac:dyDescent="0.25">
      <c r="A4" s="53" t="s">
        <v>63</v>
      </c>
      <c r="B4" s="62" t="s">
        <v>58</v>
      </c>
      <c r="C4" s="62"/>
      <c r="D4" s="63"/>
      <c r="E4" s="63"/>
      <c r="F4" s="63"/>
      <c r="G4" s="63"/>
    </row>
    <row r="5" spans="1:7" s="52" customFormat="1" ht="15" customHeight="1" x14ac:dyDescent="0.25">
      <c r="A5" s="51"/>
      <c r="B5" s="62" t="s">
        <v>59</v>
      </c>
      <c r="C5" s="62"/>
      <c r="D5" s="64"/>
      <c r="E5" s="64"/>
      <c r="F5" s="64"/>
      <c r="G5" s="64"/>
    </row>
    <row r="6" spans="1:7" s="52" customFormat="1" ht="15" customHeight="1" x14ac:dyDescent="0.25">
      <c r="A6" s="51"/>
      <c r="B6" s="62" t="s">
        <v>60</v>
      </c>
      <c r="C6" s="62"/>
      <c r="D6" s="64"/>
      <c r="E6" s="64"/>
      <c r="F6" s="64"/>
      <c r="G6" s="64"/>
    </row>
    <row r="7" spans="1:7" s="52" customFormat="1" ht="15" customHeight="1" x14ac:dyDescent="0.25">
      <c r="A7" s="51"/>
      <c r="B7" s="62" t="s">
        <v>61</v>
      </c>
      <c r="C7" s="62"/>
      <c r="D7" s="64"/>
      <c r="E7" s="64"/>
      <c r="F7" s="64"/>
      <c r="G7" s="64"/>
    </row>
    <row r="8" spans="1:7" s="52" customFormat="1" ht="15" customHeight="1" x14ac:dyDescent="0.25">
      <c r="A8" s="54"/>
      <c r="B8" s="65" t="s">
        <v>64</v>
      </c>
      <c r="C8" s="65"/>
      <c r="D8" s="66"/>
      <c r="E8" s="66"/>
      <c r="F8" s="66"/>
      <c r="G8" s="66"/>
    </row>
    <row r="9" spans="1:7" s="52" customFormat="1" ht="15" customHeight="1" x14ac:dyDescent="0.25">
      <c r="A9" s="54"/>
      <c r="B9" s="55"/>
      <c r="C9" s="55"/>
      <c r="D9" s="55"/>
      <c r="E9" s="55"/>
    </row>
    <row r="10" spans="1:7" ht="15" customHeight="1" x14ac:dyDescent="0.25">
      <c r="A10" s="3"/>
      <c r="B10" s="4"/>
      <c r="C10" s="4"/>
      <c r="D10" s="4"/>
      <c r="E10" s="4"/>
      <c r="F10" s="4"/>
      <c r="G10" s="4"/>
    </row>
    <row r="11" spans="1:7" ht="15" customHeight="1" x14ac:dyDescent="0.25">
      <c r="A11" s="5"/>
    </row>
    <row r="12" spans="1:7" ht="15" customHeight="1" x14ac:dyDescent="0.25">
      <c r="A12" s="7"/>
      <c r="B12" s="8"/>
    </row>
    <row r="13" spans="1:7" ht="15" customHeight="1" x14ac:dyDescent="0.25">
      <c r="A13" s="7"/>
      <c r="B13" s="8"/>
    </row>
    <row r="14" spans="1:7" ht="15" customHeight="1" x14ac:dyDescent="0.25">
      <c r="A14" s="7"/>
    </row>
    <row r="15" spans="1:7" ht="15" customHeight="1" x14ac:dyDescent="0.25">
      <c r="A15" s="9"/>
    </row>
    <row r="16" spans="1:7" ht="15" customHeight="1" x14ac:dyDescent="0.25">
      <c r="A16" s="9"/>
    </row>
    <row r="17" spans="1:10" ht="15" customHeight="1" x14ac:dyDescent="0.25">
      <c r="A17" s="9"/>
    </row>
    <row r="18" spans="1:10" ht="15" customHeight="1" x14ac:dyDescent="0.25">
      <c r="A18" s="9"/>
    </row>
    <row r="19" spans="1:10" s="16" customFormat="1" ht="48.75" x14ac:dyDescent="0.35">
      <c r="A19" s="10" t="s">
        <v>1</v>
      </c>
      <c r="B19" s="11" t="s">
        <v>2</v>
      </c>
      <c r="C19" s="12" t="s">
        <v>46</v>
      </c>
      <c r="D19" s="12" t="s">
        <v>47</v>
      </c>
      <c r="E19" s="13" t="s">
        <v>3</v>
      </c>
      <c r="F19" s="14" t="s">
        <v>4</v>
      </c>
      <c r="G19" s="15" t="s">
        <v>5</v>
      </c>
      <c r="H19" s="50" t="s">
        <v>53</v>
      </c>
      <c r="I19" s="1"/>
      <c r="J19" s="2"/>
    </row>
    <row r="20" spans="1:10" s="16" customFormat="1" ht="15.75" customHeight="1" x14ac:dyDescent="0.25">
      <c r="A20" s="21" t="s">
        <v>15</v>
      </c>
      <c r="B20" s="22" t="s">
        <v>16</v>
      </c>
      <c r="C20" s="24">
        <v>5.1099999999999994</v>
      </c>
      <c r="D20" s="19" t="s">
        <v>52</v>
      </c>
      <c r="E20" s="23"/>
      <c r="F20" s="42" t="str">
        <f t="shared" ref="F20:F35" si="0">IF(ISTEXT(C20),"No cancer RB-NAV",IF(E20="","Analyte conc. &lt; RL",(0.000001*$E20)/$C20))</f>
        <v>Analyte conc. &lt; RL</v>
      </c>
      <c r="G20" s="41" t="str">
        <f t="shared" ref="G20:G33" si="1">IF(ISTEXT(D20),"No noncancer RB-NAV",IF(E20="","Analyte conc. &lt; RL",(1*$E20)/$D20))</f>
        <v>No noncancer RB-NAV</v>
      </c>
      <c r="H20" s="48"/>
      <c r="I20" s="1"/>
      <c r="J20" s="2"/>
    </row>
    <row r="21" spans="1:10" x14ac:dyDescent="0.25">
      <c r="A21" s="21" t="s">
        <v>17</v>
      </c>
      <c r="B21" s="22" t="s">
        <v>18</v>
      </c>
      <c r="C21" s="35" t="s">
        <v>52</v>
      </c>
      <c r="D21" s="24">
        <v>700.8</v>
      </c>
      <c r="E21" s="23"/>
      <c r="F21" s="42" t="str">
        <f t="shared" si="0"/>
        <v>No cancer RB-NAV</v>
      </c>
      <c r="G21" s="41" t="str">
        <f t="shared" si="1"/>
        <v>Analyte conc. &lt; RL</v>
      </c>
      <c r="H21" s="49"/>
      <c r="I21" s="20"/>
    </row>
    <row r="22" spans="1:10" x14ac:dyDescent="0.25">
      <c r="A22" s="17" t="s">
        <v>27</v>
      </c>
      <c r="B22" s="18" t="s">
        <v>28</v>
      </c>
      <c r="C22" s="19" t="s">
        <v>52</v>
      </c>
      <c r="D22" s="19">
        <v>210.23999999999995</v>
      </c>
      <c r="E22" s="39"/>
      <c r="F22" s="40" t="str">
        <f t="shared" si="0"/>
        <v>No cancer RB-NAV</v>
      </c>
      <c r="G22" s="41" t="str">
        <f t="shared" si="1"/>
        <v>Analyte conc. &lt; RL</v>
      </c>
      <c r="H22" s="49"/>
      <c r="I22" s="20"/>
    </row>
    <row r="23" spans="1:10" x14ac:dyDescent="0.25">
      <c r="A23" s="17" t="s">
        <v>29</v>
      </c>
      <c r="B23" s="18" t="s">
        <v>30</v>
      </c>
      <c r="C23" s="19" t="s">
        <v>52</v>
      </c>
      <c r="D23" s="19">
        <v>210.23999999999995</v>
      </c>
      <c r="E23" s="39"/>
      <c r="F23" s="40" t="str">
        <f t="shared" si="0"/>
        <v>No cancer RB-NAV</v>
      </c>
      <c r="G23" s="41" t="str">
        <f t="shared" si="1"/>
        <v>Analyte conc. &lt; RL</v>
      </c>
      <c r="H23" s="49"/>
      <c r="I23" s="20"/>
    </row>
    <row r="24" spans="1:10" x14ac:dyDescent="0.25">
      <c r="A24" s="17" t="s">
        <v>31</v>
      </c>
      <c r="B24" s="18" t="s">
        <v>32</v>
      </c>
      <c r="C24" s="19" t="s">
        <v>52</v>
      </c>
      <c r="D24" s="19">
        <v>210.23999999999995</v>
      </c>
      <c r="E24" s="39"/>
      <c r="F24" s="40" t="str">
        <f t="shared" si="0"/>
        <v>No cancer RB-NAV</v>
      </c>
      <c r="G24" s="41" t="str">
        <f t="shared" si="1"/>
        <v>Analyte conc. &lt; RL</v>
      </c>
      <c r="H24" s="49"/>
      <c r="I24" s="20"/>
    </row>
    <row r="25" spans="1:10" x14ac:dyDescent="0.25">
      <c r="A25" s="17" t="s">
        <v>6</v>
      </c>
      <c r="B25" s="18" t="s">
        <v>7</v>
      </c>
      <c r="C25" s="19">
        <v>1.0482051282051281</v>
      </c>
      <c r="D25" s="19">
        <v>105.11999999999998</v>
      </c>
      <c r="E25" s="39"/>
      <c r="F25" s="40" t="str">
        <f t="shared" si="0"/>
        <v>Analyte conc. &lt; RL</v>
      </c>
      <c r="G25" s="41" t="str">
        <f t="shared" si="1"/>
        <v>Analyte conc. &lt; RL</v>
      </c>
      <c r="H25" s="49"/>
      <c r="I25" s="20"/>
    </row>
    <row r="26" spans="1:10" x14ac:dyDescent="0.25">
      <c r="A26" s="17" t="s">
        <v>25</v>
      </c>
      <c r="B26" s="18" t="s">
        <v>26</v>
      </c>
      <c r="C26" s="19">
        <v>1.3626666666666667</v>
      </c>
      <c r="D26" s="19">
        <v>350.4</v>
      </c>
      <c r="E26" s="39"/>
      <c r="F26" s="40" t="str">
        <f t="shared" si="0"/>
        <v>Analyte conc. &lt; RL</v>
      </c>
      <c r="G26" s="41" t="str">
        <f t="shared" si="1"/>
        <v>Analyte conc. &lt; RL</v>
      </c>
      <c r="H26" s="49"/>
      <c r="I26" s="20"/>
    </row>
    <row r="27" spans="1:10" x14ac:dyDescent="0.25">
      <c r="A27" s="21" t="s">
        <v>19</v>
      </c>
      <c r="B27" s="22" t="s">
        <v>20</v>
      </c>
      <c r="C27" s="19" t="s">
        <v>52</v>
      </c>
      <c r="D27" s="24">
        <v>35040</v>
      </c>
      <c r="E27" s="23"/>
      <c r="F27" s="42" t="str">
        <f t="shared" si="0"/>
        <v>No cancer RB-NAV</v>
      </c>
      <c r="G27" s="41" t="str">
        <f t="shared" si="1"/>
        <v>Analyte conc. &lt; RL</v>
      </c>
      <c r="H27" s="49"/>
      <c r="I27" s="20"/>
    </row>
    <row r="28" spans="1:10" x14ac:dyDescent="0.25">
      <c r="A28" s="21" t="s">
        <v>21</v>
      </c>
      <c r="B28" s="22" t="s">
        <v>22</v>
      </c>
      <c r="C28" s="24">
        <v>0.35547826086956524</v>
      </c>
      <c r="D28" s="24">
        <v>342.3408</v>
      </c>
      <c r="E28" s="23"/>
      <c r="F28" s="42" t="str">
        <f t="shared" si="0"/>
        <v>Analyte conc. &lt; RL</v>
      </c>
      <c r="G28" s="41" t="str">
        <f t="shared" si="1"/>
        <v>Analyte conc. &lt; RL</v>
      </c>
      <c r="H28" s="49"/>
      <c r="I28" s="20"/>
    </row>
    <row r="29" spans="1:10" x14ac:dyDescent="0.25">
      <c r="A29" s="17" t="s">
        <v>33</v>
      </c>
      <c r="B29" s="18" t="s">
        <v>34</v>
      </c>
      <c r="C29" s="19">
        <v>3.2704</v>
      </c>
      <c r="D29" s="19">
        <v>911.04000000000008</v>
      </c>
      <c r="E29" s="39"/>
      <c r="F29" s="40" t="str">
        <f t="shared" si="0"/>
        <v>Analyte conc. &lt; RL</v>
      </c>
      <c r="G29" s="41" t="str">
        <f t="shared" si="1"/>
        <v>Analyte conc. &lt; RL</v>
      </c>
      <c r="H29" s="49"/>
      <c r="I29" s="20"/>
    </row>
    <row r="30" spans="1:10" x14ac:dyDescent="0.25">
      <c r="A30" s="30" t="s">
        <v>43</v>
      </c>
      <c r="B30" s="31" t="s">
        <v>44</v>
      </c>
      <c r="C30" s="19" t="s">
        <v>52</v>
      </c>
      <c r="D30" s="32">
        <v>0.3</v>
      </c>
      <c r="E30" s="33"/>
      <c r="F30" s="43" t="str">
        <f t="shared" si="0"/>
        <v>No cancer RB-NAV</v>
      </c>
      <c r="G30" s="41" t="str">
        <f t="shared" si="1"/>
        <v>Analyte conc. &lt; RL</v>
      </c>
      <c r="H30" s="49"/>
      <c r="I30" s="20"/>
    </row>
    <row r="31" spans="1:10" x14ac:dyDescent="0.25">
      <c r="A31" s="21" t="s">
        <v>23</v>
      </c>
      <c r="B31" s="22" t="s">
        <v>24</v>
      </c>
      <c r="C31" s="24">
        <v>817.6</v>
      </c>
      <c r="D31" s="24">
        <v>2102.4</v>
      </c>
      <c r="E31" s="23"/>
      <c r="F31" s="42" t="str">
        <f t="shared" si="0"/>
        <v>Analyte conc. &lt; RL</v>
      </c>
      <c r="G31" s="41" t="str">
        <f t="shared" si="1"/>
        <v>Analyte conc. &lt; RL</v>
      </c>
      <c r="H31" s="49"/>
      <c r="I31" s="20"/>
    </row>
    <row r="32" spans="1:10" x14ac:dyDescent="0.25">
      <c r="A32" s="17" t="s">
        <v>8</v>
      </c>
      <c r="B32" s="18" t="s">
        <v>9</v>
      </c>
      <c r="C32" s="19">
        <v>0.24047058823529413</v>
      </c>
      <c r="D32" s="19">
        <v>10.512</v>
      </c>
      <c r="E32" s="39"/>
      <c r="F32" s="40" t="str">
        <f t="shared" si="0"/>
        <v>Analyte conc. &lt; RL</v>
      </c>
      <c r="G32" s="41" t="str">
        <f t="shared" si="1"/>
        <v>Analyte conc. &lt; RL</v>
      </c>
      <c r="H32" s="49"/>
      <c r="I32" s="20"/>
    </row>
    <row r="33" spans="1:9" x14ac:dyDescent="0.25">
      <c r="A33" s="17" t="s">
        <v>10</v>
      </c>
      <c r="B33" s="18" t="s">
        <v>11</v>
      </c>
      <c r="C33" s="19">
        <v>5.1099999999999994</v>
      </c>
      <c r="D33" s="19">
        <v>140.16</v>
      </c>
      <c r="E33" s="39"/>
      <c r="F33" s="40" t="str">
        <f t="shared" si="0"/>
        <v>Analyte conc. &lt; RL</v>
      </c>
      <c r="G33" s="41" t="str">
        <f t="shared" si="1"/>
        <v>Analyte conc. &lt; RL</v>
      </c>
      <c r="H33" s="49"/>
      <c r="I33" s="20"/>
    </row>
    <row r="34" spans="1:9" x14ac:dyDescent="0.25">
      <c r="A34" s="17" t="s">
        <v>45</v>
      </c>
      <c r="B34" s="18" t="s">
        <v>12</v>
      </c>
      <c r="C34" s="19">
        <v>1.9941463414634146</v>
      </c>
      <c r="D34" s="19">
        <v>0.7</v>
      </c>
      <c r="E34" s="39"/>
      <c r="F34" s="40" t="str">
        <f t="shared" si="0"/>
        <v>Analyte conc. &lt; RL</v>
      </c>
      <c r="G34" s="41" t="str">
        <f>IF(ISTEXT(D34),"No noncancer RB-NAV",IF(E34="","Analyte conc. &lt; RL",(0.1*$E34)/$D34))</f>
        <v>Analyte conc. &lt; RL</v>
      </c>
      <c r="H34" s="47" t="str">
        <f t="shared" ref="H34" si="2">IF(ISTEXT(D34),"No noncancer RB-NAV",IF(E34="","Analyte conc. &lt; RL",(0.1*$E34*10)/$D34))</f>
        <v>Analyte conc. &lt; RL</v>
      </c>
      <c r="I34" s="20"/>
    </row>
    <row r="35" spans="1:9" x14ac:dyDescent="0.25">
      <c r="A35" s="17" t="s">
        <v>13</v>
      </c>
      <c r="B35" s="18" t="s">
        <v>14</v>
      </c>
      <c r="C35" s="19">
        <v>1.8581818181818182</v>
      </c>
      <c r="D35" s="19">
        <v>350.4</v>
      </c>
      <c r="E35" s="39"/>
      <c r="F35" s="40" t="str">
        <f t="shared" si="0"/>
        <v>Analyte conc. &lt; RL</v>
      </c>
      <c r="G35" s="41" t="str">
        <f>IF(ISTEXT(D35),"No noncancer RB-NAV",IF(E35="","Analyte conc. &lt; RL",(1*$E35)/$D35))</f>
        <v>Analyte conc. &lt; RL</v>
      </c>
      <c r="H35" s="49"/>
      <c r="I35" s="20"/>
    </row>
    <row r="36" spans="1:9" s="20" customFormat="1" ht="30" customHeight="1" x14ac:dyDescent="0.25">
      <c r="A36" s="60" t="s">
        <v>51</v>
      </c>
      <c r="B36" s="60"/>
      <c r="C36" s="60"/>
      <c r="D36" s="60"/>
      <c r="E36" s="61"/>
      <c r="F36" s="44" t="s">
        <v>35</v>
      </c>
      <c r="G36" s="45" t="s">
        <v>36</v>
      </c>
      <c r="H36" s="45" t="s">
        <v>55</v>
      </c>
    </row>
    <row r="37" spans="1:9" s="20" customFormat="1" x14ac:dyDescent="0.25">
      <c r="A37" s="25"/>
      <c r="B37" s="26"/>
      <c r="F37" s="40">
        <f>SUM(F20:F35)</f>
        <v>0</v>
      </c>
      <c r="G37" s="46">
        <f>SUM(G20:G35)</f>
        <v>0</v>
      </c>
      <c r="H37" s="46">
        <f>SUM(G20,G21,G22,G23,G24,G25,G26,G27,G28,G29,G30,G31,G32,G33,H34,G35)</f>
        <v>0</v>
      </c>
    </row>
    <row r="38" spans="1:9" s="20" customFormat="1" x14ac:dyDescent="0.25">
      <c r="A38" s="34" t="s">
        <v>37</v>
      </c>
      <c r="B38" s="26"/>
    </row>
    <row r="39" spans="1:9" s="20" customFormat="1" x14ac:dyDescent="0.25">
      <c r="A39" s="27" t="s">
        <v>38</v>
      </c>
      <c r="B39" s="26"/>
    </row>
    <row r="40" spans="1:9" s="20" customFormat="1" x14ac:dyDescent="0.25">
      <c r="A40" s="27" t="s">
        <v>39</v>
      </c>
      <c r="B40" s="26"/>
    </row>
    <row r="41" spans="1:9" s="20" customFormat="1" x14ac:dyDescent="0.25">
      <c r="A41" s="27" t="s">
        <v>40</v>
      </c>
      <c r="B41" s="26"/>
    </row>
    <row r="42" spans="1:9" s="26" customFormat="1" x14ac:dyDescent="0.25">
      <c r="A42" s="27" t="s">
        <v>41</v>
      </c>
      <c r="C42" s="20"/>
      <c r="D42" s="20"/>
      <c r="E42" s="20"/>
      <c r="F42" s="20"/>
      <c r="G42" s="20"/>
    </row>
    <row r="43" spans="1:9" s="26" customFormat="1" ht="18" x14ac:dyDescent="0.35">
      <c r="A43" s="37" t="s">
        <v>49</v>
      </c>
      <c r="C43" s="20"/>
      <c r="D43" s="20"/>
      <c r="E43" s="20"/>
      <c r="F43" s="20"/>
    </row>
    <row r="44" spans="1:9" s="20" customFormat="1" ht="18" x14ac:dyDescent="0.35">
      <c r="A44" s="37" t="s">
        <v>50</v>
      </c>
      <c r="B44" s="26"/>
      <c r="G44" s="26"/>
    </row>
    <row r="45" spans="1:9" ht="18" x14ac:dyDescent="0.35">
      <c r="A45" s="38" t="s">
        <v>48</v>
      </c>
      <c r="B45" s="26"/>
      <c r="C45" s="20"/>
      <c r="D45" s="20"/>
      <c r="E45" s="20"/>
      <c r="F45" s="20"/>
      <c r="G45" s="20"/>
    </row>
    <row r="46" spans="1:9" x14ac:dyDescent="0.25">
      <c r="A46" s="38" t="s">
        <v>54</v>
      </c>
      <c r="B46" s="26"/>
      <c r="C46" s="20"/>
      <c r="D46" s="20"/>
      <c r="E46" s="20"/>
      <c r="F46" s="20"/>
      <c r="G46" s="20"/>
    </row>
    <row r="47" spans="1:9" ht="18" customHeight="1" x14ac:dyDescent="0.25">
      <c r="A47" s="28" t="s">
        <v>42</v>
      </c>
      <c r="E47" s="29"/>
    </row>
    <row r="48" spans="1:9" s="6" customFormat="1" x14ac:dyDescent="0.25">
      <c r="A48" s="36" t="s">
        <v>62</v>
      </c>
      <c r="C48" s="2"/>
      <c r="D48" s="2"/>
      <c r="E48" s="2"/>
      <c r="F48" s="2"/>
      <c r="G48" s="2"/>
    </row>
    <row r="49" spans="1:7" x14ac:dyDescent="0.25">
      <c r="G49" s="6"/>
    </row>
    <row r="50" spans="1:7" s="6" customFormat="1" x14ac:dyDescent="0.25">
      <c r="A50" s="2"/>
      <c r="C50" s="2"/>
      <c r="D50" s="2"/>
      <c r="E50" s="2"/>
      <c r="F50" s="2"/>
      <c r="G50" s="2"/>
    </row>
    <row r="51" spans="1:7" x14ac:dyDescent="0.25">
      <c r="A51" s="28"/>
      <c r="G51" s="6"/>
    </row>
  </sheetData>
  <sheetProtection algorithmName="SHA-512" hashValue="Se20y0n3cvJ85bgeZ94CU+tLQqLcvWFhA8zPV75604blaqNACebNAsVO0T8VHmzAwoxGDHMO7j6pEj7Fx0ksdg==" saltValue="pcHwmYcko+CqKcFPHtwp/g==" spinCount="100000" sheet="1" objects="1" autoFilter="0"/>
  <mergeCells count="12">
    <mergeCell ref="D8:G8"/>
    <mergeCell ref="A1:D1"/>
    <mergeCell ref="A36:E36"/>
    <mergeCell ref="B4:C4"/>
    <mergeCell ref="D4:G4"/>
    <mergeCell ref="B5:C5"/>
    <mergeCell ref="D5:G5"/>
    <mergeCell ref="B6:C6"/>
    <mergeCell ref="D6:G6"/>
    <mergeCell ref="B7:C7"/>
    <mergeCell ref="D7:G7"/>
    <mergeCell ref="B8:C8"/>
  </mergeCells>
  <conditionalFormatting sqref="F37">
    <cfRule type="cellIs" dxfId="3" priority="4" operator="greaterThan">
      <formula>0.000001</formula>
    </cfRule>
  </conditionalFormatting>
  <conditionalFormatting sqref="G37:H37">
    <cfRule type="cellIs" dxfId="2" priority="1" operator="greaterThan">
      <formula>1</formula>
    </cfRule>
    <cfRule type="cellIs" dxfId="1" priority="2" operator="greaterThan">
      <formula>1</formula>
    </cfRule>
    <cfRule type="cellIs" dxfId="0" priority="3" operator="greaterThan">
      <formula>1</formula>
    </cfRule>
  </conditionalFormatting>
  <pageMargins left="0.7" right="0.7" top="0.75" bottom="0.75" header="0.3" footer="0.3"/>
  <pageSetup scale="74"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Indoor Air NAV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O'Brien, Bridget</dc:creator>
  <cp:lastModifiedBy>Vose, Sarah</cp:lastModifiedBy>
  <cp:lastPrinted>2019-06-21T19:06:05Z</cp:lastPrinted>
  <dcterms:created xsi:type="dcterms:W3CDTF">2019-02-04T19:31:08Z</dcterms:created>
  <dcterms:modified xsi:type="dcterms:W3CDTF">2019-07-05T13:21:09Z</dcterms:modified>
</cp:coreProperties>
</file>