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vermontgov.sharepoint.com/teams/ANR-DECCleanWaterInitiativeProgramTeam/Shared Documents/Tracking and Accounting/CWIP Final Reporting Forms/"/>
    </mc:Choice>
  </mc:AlternateContent>
  <xr:revisionPtr revIDLastSave="3" documentId="8_{4ECAAC11-1086-4C5F-BE13-954A6268FEDC}" xr6:coauthVersionLast="47" xr6:coauthVersionMax="47" xr10:uidLastSave="{40AA42AE-2EFC-417B-B8A6-DA515B9A829D}"/>
  <bookViews>
    <workbookView xWindow="-28920" yWindow="15" windowWidth="29040" windowHeight="15840" tabRatio="900" activeTab="1" xr2:uid="{00000000-000D-0000-FFFF-FFFF00000000}"/>
  </bookViews>
  <sheets>
    <sheet name="Introduction" sheetId="14" r:id="rId1"/>
    <sheet name="Project Data" sheetId="2" r:id="rId2"/>
    <sheet name="Stormwater Instructions" sheetId="13" r:id="rId3"/>
    <sheet name="Buffer Instructions" sheetId="9" r:id="rId4"/>
    <sheet name="Lake Shoreland Instructions" sheetId="12" r:id="rId5"/>
    <sheet name="Floodplain Stream Instructions" sheetId="15" r:id="rId6"/>
    <sheet name="Road Instructions" sheetId="18" r:id="rId7"/>
    <sheet name="Forestry Instructions" sheetId="19" r:id="rId8"/>
    <sheet name="Agriculture Instructions" sheetId="20" r:id="rId9"/>
    <sheet name="Dropdowns" sheetId="6" state="hidden" r:id="rId10"/>
    <sheet name="Sheet1" sheetId="7" state="hidden" r:id="rId11"/>
  </sheets>
  <definedNames>
    <definedName name="_xlnm._FilterDatabase" localSheetId="9" hidden="1">Dropdowns!$A$1:$P$1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 i="2" l="1"/>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X77" i="2"/>
  <c r="AX78" i="2"/>
  <c r="AX79" i="2"/>
  <c r="AX80" i="2"/>
  <c r="AX81" i="2"/>
  <c r="AX82" i="2"/>
  <c r="AX83" i="2"/>
  <c r="AX84" i="2"/>
  <c r="AX85" i="2"/>
  <c r="AX86" i="2"/>
  <c r="AX87" i="2"/>
  <c r="AX88" i="2"/>
  <c r="AX89" i="2"/>
  <c r="AX90" i="2"/>
  <c r="AX91" i="2"/>
  <c r="AX92" i="2"/>
  <c r="AX93" i="2"/>
  <c r="AX94" i="2"/>
  <c r="AX95" i="2"/>
  <c r="AX96" i="2"/>
  <c r="AX97" i="2"/>
  <c r="AX98" i="2"/>
  <c r="AX99" i="2"/>
  <c r="AZ7" i="2" l="1"/>
  <c r="BC7" i="2" s="1"/>
  <c r="AZ8" i="2"/>
  <c r="BI8" i="2" s="1"/>
  <c r="AZ9" i="2"/>
  <c r="BI9" i="2" s="1"/>
  <c r="AZ10" i="2"/>
  <c r="BI10" i="2" s="1"/>
  <c r="AZ11" i="2"/>
  <c r="BI11" i="2" s="1"/>
  <c r="AZ12" i="2"/>
  <c r="BF12" i="2" s="1"/>
  <c r="AZ13" i="2"/>
  <c r="BI13" i="2" s="1"/>
  <c r="AZ14" i="2"/>
  <c r="BF14" i="2" s="1"/>
  <c r="AZ15" i="2"/>
  <c r="BI15" i="2" s="1"/>
  <c r="AZ16" i="2"/>
  <c r="BF16" i="2" s="1"/>
  <c r="AZ17" i="2"/>
  <c r="BI17" i="2" s="1"/>
  <c r="AZ18" i="2"/>
  <c r="BF18" i="2" s="1"/>
  <c r="AZ19" i="2"/>
  <c r="BI19" i="2" s="1"/>
  <c r="AZ20" i="2"/>
  <c r="BF20" i="2" s="1"/>
  <c r="AZ21" i="2"/>
  <c r="BF21" i="2" s="1"/>
  <c r="AZ22" i="2"/>
  <c r="BF22" i="2" s="1"/>
  <c r="AZ23" i="2"/>
  <c r="BI23" i="2" s="1"/>
  <c r="AZ24" i="2"/>
  <c r="BC24" i="2" s="1"/>
  <c r="AZ25" i="2"/>
  <c r="BI25" i="2" s="1"/>
  <c r="AZ26" i="2"/>
  <c r="BF26" i="2" s="1"/>
  <c r="AZ27" i="2"/>
  <c r="BI27" i="2" s="1"/>
  <c r="AZ28" i="2"/>
  <c r="BF28" i="2" s="1"/>
  <c r="AZ29" i="2"/>
  <c r="BF29" i="2" s="1"/>
  <c r="AZ30" i="2"/>
  <c r="BF30" i="2" s="1"/>
  <c r="AZ31" i="2"/>
  <c r="BI31" i="2" s="1"/>
  <c r="AZ32" i="2"/>
  <c r="BF32" i="2" s="1"/>
  <c r="AZ33" i="2"/>
  <c r="BI33" i="2" s="1"/>
  <c r="AZ34" i="2"/>
  <c r="BF34" i="2" s="1"/>
  <c r="AZ35" i="2"/>
  <c r="BI35" i="2" s="1"/>
  <c r="AZ36" i="2"/>
  <c r="BF36" i="2" s="1"/>
  <c r="AZ37" i="2"/>
  <c r="BF37" i="2" s="1"/>
  <c r="AZ38" i="2"/>
  <c r="BF38" i="2" s="1"/>
  <c r="AZ39" i="2"/>
  <c r="BI39" i="2" s="1"/>
  <c r="AZ40" i="2"/>
  <c r="BC40" i="2" s="1"/>
  <c r="AZ41" i="2"/>
  <c r="BI41" i="2" s="1"/>
  <c r="AZ42" i="2"/>
  <c r="BF42" i="2" s="1"/>
  <c r="AZ43" i="2"/>
  <c r="BI43" i="2" s="1"/>
  <c r="AZ44" i="2"/>
  <c r="BF44" i="2" s="1"/>
  <c r="AZ45" i="2"/>
  <c r="BF45" i="2" s="1"/>
  <c r="AZ46" i="2"/>
  <c r="BF46" i="2" s="1"/>
  <c r="AZ47" i="2"/>
  <c r="BI47" i="2" s="1"/>
  <c r="AZ48" i="2"/>
  <c r="BC48" i="2" s="1"/>
  <c r="AZ49" i="2"/>
  <c r="BI49" i="2" s="1"/>
  <c r="AZ50" i="2"/>
  <c r="BF50" i="2" s="1"/>
  <c r="AZ51" i="2"/>
  <c r="BI51" i="2" s="1"/>
  <c r="AZ52" i="2"/>
  <c r="BF52" i="2" s="1"/>
  <c r="AZ53" i="2"/>
  <c r="BF53" i="2" s="1"/>
  <c r="AZ54" i="2"/>
  <c r="BF54" i="2" s="1"/>
  <c r="AZ55" i="2"/>
  <c r="BI55" i="2" s="1"/>
  <c r="AZ56" i="2"/>
  <c r="BF56" i="2" s="1"/>
  <c r="AZ57" i="2"/>
  <c r="BI57" i="2" s="1"/>
  <c r="AZ58" i="2"/>
  <c r="BF58" i="2" s="1"/>
  <c r="AZ59" i="2"/>
  <c r="BI59" i="2" s="1"/>
  <c r="AZ60" i="2"/>
  <c r="BF60" i="2" s="1"/>
  <c r="AZ61" i="2"/>
  <c r="BF61" i="2" s="1"/>
  <c r="AZ62" i="2"/>
  <c r="BF62" i="2" s="1"/>
  <c r="AZ63" i="2"/>
  <c r="BI63" i="2" s="1"/>
  <c r="AZ64" i="2"/>
  <c r="BC64" i="2" s="1"/>
  <c r="AZ65" i="2"/>
  <c r="BI65" i="2" s="1"/>
  <c r="AZ66" i="2"/>
  <c r="BF66" i="2" s="1"/>
  <c r="AZ67" i="2"/>
  <c r="BI67" i="2" s="1"/>
  <c r="AZ68" i="2"/>
  <c r="BF68" i="2" s="1"/>
  <c r="AZ69" i="2"/>
  <c r="BF69" i="2" s="1"/>
  <c r="AZ70" i="2"/>
  <c r="BF70" i="2" s="1"/>
  <c r="AZ71" i="2"/>
  <c r="BI71" i="2" s="1"/>
  <c r="AZ72" i="2"/>
  <c r="BI72" i="2" s="1"/>
  <c r="AZ73" i="2"/>
  <c r="BI73" i="2" s="1"/>
  <c r="AZ74" i="2"/>
  <c r="BF74" i="2" s="1"/>
  <c r="AZ75" i="2"/>
  <c r="BI75" i="2" s="1"/>
  <c r="AZ76" i="2"/>
  <c r="BF76" i="2" s="1"/>
  <c r="AZ77" i="2"/>
  <c r="BF77" i="2" s="1"/>
  <c r="AZ78" i="2"/>
  <c r="BF78" i="2" s="1"/>
  <c r="AZ79" i="2"/>
  <c r="BI79" i="2" s="1"/>
  <c r="AZ80" i="2"/>
  <c r="BF80" i="2" s="1"/>
  <c r="AZ81" i="2"/>
  <c r="BI81" i="2" s="1"/>
  <c r="AZ82" i="2"/>
  <c r="BF82" i="2" s="1"/>
  <c r="AZ83" i="2"/>
  <c r="BI83" i="2" s="1"/>
  <c r="AZ84" i="2"/>
  <c r="BF84" i="2" s="1"/>
  <c r="AZ85" i="2"/>
  <c r="BF85" i="2" s="1"/>
  <c r="AZ86" i="2"/>
  <c r="BF86" i="2" s="1"/>
  <c r="AZ87" i="2"/>
  <c r="BI87" i="2" s="1"/>
  <c r="AZ88" i="2"/>
  <c r="BC88" i="2" s="1"/>
  <c r="AZ89" i="2"/>
  <c r="BI89" i="2" s="1"/>
  <c r="AZ90" i="2"/>
  <c r="BF90" i="2" s="1"/>
  <c r="AZ91" i="2"/>
  <c r="BI91" i="2" s="1"/>
  <c r="AZ92" i="2"/>
  <c r="BF92" i="2" s="1"/>
  <c r="AZ93" i="2"/>
  <c r="BF93" i="2" s="1"/>
  <c r="AZ94" i="2"/>
  <c r="BF94" i="2" s="1"/>
  <c r="AZ95" i="2"/>
  <c r="BI95" i="2" s="1"/>
  <c r="AZ96" i="2"/>
  <c r="BF96" i="2" s="1"/>
  <c r="AZ97" i="2"/>
  <c r="BI97" i="2" s="1"/>
  <c r="AZ98" i="2"/>
  <c r="BF98" i="2" s="1"/>
  <c r="AZ99" i="2"/>
  <c r="BI99" i="2" s="1"/>
  <c r="BK8" i="2"/>
  <c r="BK9" i="2"/>
  <c r="BK10" i="2"/>
  <c r="BK11" i="2"/>
  <c r="BK12" i="2"/>
  <c r="BK13" i="2"/>
  <c r="BK14" i="2"/>
  <c r="BK15" i="2"/>
  <c r="BK16" i="2"/>
  <c r="BK17" i="2"/>
  <c r="BK18" i="2"/>
  <c r="BK19" i="2"/>
  <c r="BK20" i="2"/>
  <c r="BK21" i="2"/>
  <c r="BK22" i="2"/>
  <c r="BK23" i="2"/>
  <c r="BK24" i="2"/>
  <c r="BK25" i="2"/>
  <c r="BK26" i="2"/>
  <c r="BK27" i="2"/>
  <c r="BK28" i="2"/>
  <c r="BK29" i="2"/>
  <c r="BK30" i="2"/>
  <c r="BK31" i="2"/>
  <c r="BK32" i="2"/>
  <c r="BK33" i="2"/>
  <c r="BK34" i="2"/>
  <c r="BK35" i="2"/>
  <c r="BK36" i="2"/>
  <c r="BK37" i="2"/>
  <c r="BK38" i="2"/>
  <c r="BK39" i="2"/>
  <c r="BK40" i="2"/>
  <c r="BK41" i="2"/>
  <c r="BK42" i="2"/>
  <c r="BK43" i="2"/>
  <c r="BK44" i="2"/>
  <c r="BK45" i="2"/>
  <c r="BK46" i="2"/>
  <c r="BK47" i="2"/>
  <c r="BK48" i="2"/>
  <c r="BK49" i="2"/>
  <c r="BK50" i="2"/>
  <c r="BK51" i="2"/>
  <c r="BK52" i="2"/>
  <c r="BK53" i="2"/>
  <c r="BK54" i="2"/>
  <c r="BK55" i="2"/>
  <c r="BK56" i="2"/>
  <c r="BK57" i="2"/>
  <c r="BK58" i="2"/>
  <c r="BK59" i="2"/>
  <c r="BK60" i="2"/>
  <c r="BK61" i="2"/>
  <c r="BK62" i="2"/>
  <c r="BK63" i="2"/>
  <c r="BK64" i="2"/>
  <c r="BK65" i="2"/>
  <c r="BK66" i="2"/>
  <c r="BK67" i="2"/>
  <c r="BK68" i="2"/>
  <c r="BK69" i="2"/>
  <c r="BK70" i="2"/>
  <c r="BK71" i="2"/>
  <c r="BK72" i="2"/>
  <c r="BK73" i="2"/>
  <c r="BK74" i="2"/>
  <c r="BK75" i="2"/>
  <c r="BK76" i="2"/>
  <c r="BK77" i="2"/>
  <c r="BK78" i="2"/>
  <c r="BK79" i="2"/>
  <c r="BK80" i="2"/>
  <c r="BK81" i="2"/>
  <c r="BK82" i="2"/>
  <c r="BK83" i="2"/>
  <c r="BK84" i="2"/>
  <c r="BK85" i="2"/>
  <c r="BK86" i="2"/>
  <c r="BK87" i="2"/>
  <c r="BK88" i="2"/>
  <c r="BK89" i="2"/>
  <c r="BK90" i="2"/>
  <c r="BK91" i="2"/>
  <c r="BK92" i="2"/>
  <c r="BK93" i="2"/>
  <c r="BK94" i="2"/>
  <c r="BK95" i="2"/>
  <c r="BK96" i="2"/>
  <c r="BK97" i="2"/>
  <c r="BK98" i="2"/>
  <c r="BK99" i="2"/>
  <c r="BK7" i="2"/>
  <c r="BC32" i="2" l="1"/>
  <c r="BF91" i="2"/>
  <c r="BF88" i="2"/>
  <c r="BF27" i="2"/>
  <c r="BF24" i="2"/>
  <c r="BI64" i="2"/>
  <c r="BI29" i="2"/>
  <c r="BC80" i="2"/>
  <c r="BC38" i="2"/>
  <c r="BI22" i="2"/>
  <c r="BC16" i="2"/>
  <c r="BI93" i="2"/>
  <c r="BC96" i="2"/>
  <c r="BC13" i="2"/>
  <c r="BI86" i="2"/>
  <c r="BI70" i="2"/>
  <c r="BC77" i="2"/>
  <c r="BC61" i="2"/>
  <c r="BF72" i="2"/>
  <c r="BI48" i="2"/>
  <c r="BC54" i="2"/>
  <c r="BF43" i="2"/>
  <c r="BI45" i="2"/>
  <c r="BF49" i="2"/>
  <c r="BC78" i="2"/>
  <c r="BC56" i="2"/>
  <c r="BC37" i="2"/>
  <c r="BC14" i="2"/>
  <c r="BF89" i="2"/>
  <c r="BF67" i="2"/>
  <c r="BF48" i="2"/>
  <c r="BF25" i="2"/>
  <c r="BI88" i="2"/>
  <c r="BI69" i="2"/>
  <c r="BI46" i="2"/>
  <c r="BI24" i="2"/>
  <c r="BF65" i="2"/>
  <c r="BC94" i="2"/>
  <c r="BC72" i="2"/>
  <c r="BC53" i="2"/>
  <c r="BC30" i="2"/>
  <c r="BC8" i="2"/>
  <c r="BF83" i="2"/>
  <c r="BF64" i="2"/>
  <c r="BF41" i="2"/>
  <c r="BF19" i="2"/>
  <c r="BI85" i="2"/>
  <c r="BI62" i="2"/>
  <c r="BI40" i="2"/>
  <c r="BI21" i="2"/>
  <c r="BC93" i="2"/>
  <c r="BC70" i="2"/>
  <c r="BC29" i="2"/>
  <c r="BF13" i="2"/>
  <c r="BF81" i="2"/>
  <c r="BF59" i="2"/>
  <c r="BF40" i="2"/>
  <c r="BF17" i="2"/>
  <c r="BI80" i="2"/>
  <c r="BI61" i="2"/>
  <c r="BI38" i="2"/>
  <c r="BI16" i="2"/>
  <c r="BC69" i="2"/>
  <c r="BC46" i="2"/>
  <c r="BF99" i="2"/>
  <c r="BF57" i="2"/>
  <c r="BF35" i="2"/>
  <c r="BI78" i="2"/>
  <c r="BI56" i="2"/>
  <c r="BI37" i="2"/>
  <c r="BI14" i="2"/>
  <c r="BC86" i="2"/>
  <c r="BC45" i="2"/>
  <c r="BC22" i="2"/>
  <c r="BF97" i="2"/>
  <c r="BF75" i="2"/>
  <c r="BF33" i="2"/>
  <c r="BI96" i="2"/>
  <c r="BI77" i="2"/>
  <c r="BI54" i="2"/>
  <c r="BI32" i="2"/>
  <c r="BC85" i="2"/>
  <c r="BC62" i="2"/>
  <c r="BC21" i="2"/>
  <c r="BF73" i="2"/>
  <c r="BF51" i="2"/>
  <c r="BI94" i="2"/>
  <c r="BI53" i="2"/>
  <c r="BI30" i="2"/>
  <c r="BC92" i="2"/>
  <c r="BC84" i="2"/>
  <c r="BC76" i="2"/>
  <c r="BC68" i="2"/>
  <c r="BC60" i="2"/>
  <c r="BC52" i="2"/>
  <c r="BC44" i="2"/>
  <c r="BC36" i="2"/>
  <c r="BC28" i="2"/>
  <c r="BC20" i="2"/>
  <c r="BC12" i="2"/>
  <c r="BF11" i="2"/>
  <c r="BF95" i="2"/>
  <c r="BF87" i="2"/>
  <c r="BF79" i="2"/>
  <c r="BF71" i="2"/>
  <c r="BF63" i="2"/>
  <c r="BF55" i="2"/>
  <c r="BF47" i="2"/>
  <c r="BF39" i="2"/>
  <c r="BF31" i="2"/>
  <c r="BF23" i="2"/>
  <c r="BF15" i="2"/>
  <c r="BI92" i="2"/>
  <c r="BI84" i="2"/>
  <c r="BI76" i="2"/>
  <c r="BI68" i="2"/>
  <c r="BI60" i="2"/>
  <c r="BI52" i="2"/>
  <c r="BI44" i="2"/>
  <c r="BI36" i="2"/>
  <c r="BI28" i="2"/>
  <c r="BI20" i="2"/>
  <c r="BI12" i="2"/>
  <c r="BC99" i="2"/>
  <c r="BC91" i="2"/>
  <c r="BC83" i="2"/>
  <c r="BC75" i="2"/>
  <c r="BC67" i="2"/>
  <c r="BC59" i="2"/>
  <c r="BC51" i="2"/>
  <c r="BC43" i="2"/>
  <c r="BC35" i="2"/>
  <c r="BC27" i="2"/>
  <c r="BC19" i="2"/>
  <c r="BC11" i="2"/>
  <c r="BF10" i="2"/>
  <c r="BC98" i="2"/>
  <c r="BC90" i="2"/>
  <c r="BC82" i="2"/>
  <c r="BC74" i="2"/>
  <c r="BC66" i="2"/>
  <c r="BC58" i="2"/>
  <c r="BC50" i="2"/>
  <c r="BC42" i="2"/>
  <c r="BC34" i="2"/>
  <c r="BC26" i="2"/>
  <c r="BC18" i="2"/>
  <c r="BC10" i="2"/>
  <c r="BF9" i="2"/>
  <c r="BI98" i="2"/>
  <c r="BI90" i="2"/>
  <c r="BI82" i="2"/>
  <c r="BI74" i="2"/>
  <c r="BI66" i="2"/>
  <c r="BI58" i="2"/>
  <c r="BI50" i="2"/>
  <c r="BI42" i="2"/>
  <c r="BI34" i="2"/>
  <c r="BI26" i="2"/>
  <c r="BI18" i="2"/>
  <c r="BC97" i="2"/>
  <c r="BC89" i="2"/>
  <c r="BC81" i="2"/>
  <c r="BC73" i="2"/>
  <c r="BC65" i="2"/>
  <c r="BC57" i="2"/>
  <c r="BC49" i="2"/>
  <c r="BC41" i="2"/>
  <c r="BC33" i="2"/>
  <c r="BC25" i="2"/>
  <c r="BC17" i="2"/>
  <c r="BC9" i="2"/>
  <c r="BF8" i="2"/>
  <c r="BC95" i="2"/>
  <c r="BC87" i="2"/>
  <c r="BC79" i="2"/>
  <c r="BC71" i="2"/>
  <c r="BC63" i="2"/>
  <c r="BC55" i="2"/>
  <c r="BC47" i="2"/>
  <c r="BC39" i="2"/>
  <c r="BC31" i="2"/>
  <c r="BC23" i="2"/>
  <c r="BC15" i="2"/>
  <c r="BI7" i="2"/>
  <c r="BF7" i="2"/>
  <c r="Y3" i="6"/>
  <c r="Y4" i="6"/>
  <c r="Y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125" i="6"/>
  <c r="Y126" i="6"/>
  <c r="Y127" i="6"/>
  <c r="Y128" i="6"/>
  <c r="Y129" i="6"/>
  <c r="Y130" i="6"/>
  <c r="Y131" i="6"/>
  <c r="Y132" i="6"/>
  <c r="Y133" i="6"/>
  <c r="Y134" i="6"/>
  <c r="Y135" i="6"/>
  <c r="Y136" i="6"/>
  <c r="Y137" i="6"/>
  <c r="Y138" i="6"/>
  <c r="Y139" i="6"/>
  <c r="Y140" i="6"/>
  <c r="Y141" i="6"/>
  <c r="Y142" i="6"/>
  <c r="Y143" i="6"/>
  <c r="Y144" i="6"/>
  <c r="Y145" i="6"/>
  <c r="Y146" i="6"/>
  <c r="Y147" i="6"/>
  <c r="Y148" i="6"/>
  <c r="Y149" i="6"/>
  <c r="Y150" i="6"/>
  <c r="Y151" i="6"/>
  <c r="Y152" i="6"/>
  <c r="Y153" i="6"/>
  <c r="Y154" i="6"/>
  <c r="Y155" i="6"/>
  <c r="Y156" i="6"/>
  <c r="Y157" i="6"/>
  <c r="Y158" i="6"/>
  <c r="Y159" i="6"/>
  <c r="Y160" i="6"/>
  <c r="Y161" i="6"/>
  <c r="Y162" i="6"/>
  <c r="Y163" i="6"/>
  <c r="Y164" i="6"/>
  <c r="Y165" i="6"/>
  <c r="Y166" i="6"/>
  <c r="Y167" i="6"/>
  <c r="Y168" i="6"/>
  <c r="Y169" i="6"/>
  <c r="Y170" i="6"/>
  <c r="Y171" i="6"/>
  <c r="Y172" i="6"/>
  <c r="Y173"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tc={915B31EE-F77C-4F60-8E74-299FCE402794}</author>
    <author>tc={39E70D29-BABE-4349-AA36-DDCC4DA845BB}</author>
    <author>tc={5154E47A-ED57-4B5E-9741-C926BA943684}</author>
    <author>tc={7740B480-F039-4FB1-B55B-A89A630E8B4D}</author>
    <author>tc={EE9BE881-06A3-4FAE-BFDF-1E936B33CA9B}</author>
    <author>tc={F5E810ED-18F2-4E4B-9EBA-6326A01533B3}</author>
    <author>tc={8C2D2826-9501-422F-93DA-75BCD03D8578}</author>
    <author>tc={F2514276-796F-43C4-96BD-DECB72DB3854}</author>
    <author>tc={B191C76F-8162-49B8-AFAC-FF47B0FE5013}</author>
    <author>tc={0D569D18-A284-4057-8C73-D1F78ECA3DF3}</author>
    <author>tc={A7851720-EC89-4F01-92E2-0DBA7559B2A8}</author>
    <author>tc={6D790A01-74F0-489B-9E6E-6578B16F06EC}</author>
    <author>tc={EA05F625-F243-4EF0-9D0C-602BE6D96EF5}</author>
    <author>tc={C0A4AFC0-6DF8-431D-B606-4FC83E813CC7}</author>
    <author>tc={1327068A-C41C-44AF-AB5B-6A05994EB164}</author>
    <author>tc={5EAF6D9B-0529-4EAA-ACDA-F1C643B7AD99}</author>
    <author>tc={34EC25A0-8381-41D7-8AEC-BB269930BE2A}</author>
    <author>tc={1BE29B89-B252-4560-AF2F-927D0BEC788A}</author>
    <author>tc={8520F455-C1C4-4A21-B297-0BA301C5A23F}</author>
    <author>tc={8DADA64F-9376-4D3A-9C77-F4DCF1AD4E2D}</author>
    <author>tc={682ED172-3203-4CCB-9865-613F88E5C547}</author>
    <author>tc={8859F6CF-9B9F-4AAB-9095-4447236AE91E}</author>
    <author>tc={3D7D8E4B-32D3-4F07-B735-C06CC3397E2F}</author>
    <author>tc={F19CD27D-147D-43E4-A413-D793D6A0CD28}</author>
    <author>tc={80FA4833-6654-46C6-BADA-91003CD08047}</author>
    <author>tc={211A8CB3-F030-4132-B34F-CCE81924BCB6}</author>
    <author>tc={ECC023CE-ECB6-4F27-A211-26C5A2826E92}</author>
    <author>tc={42201389-44C3-4706-BF54-932335B2270A}</author>
    <author>tc={09A2A486-8E96-4B30-A800-B6C8DF592620}</author>
    <author>tc={6BF2D972-B815-42C8-9DEF-9CF2AD690BFD}</author>
    <author>tc={216E7EC1-C60C-444F-9EC5-4CA6F4753605}</author>
    <author>tc={1DF79CE9-CEEC-4506-943A-120492D5A954}</author>
    <author>tc={2320A98B-52CA-4D96-A773-3D07F1562A04}</author>
    <author>tc={47E93ED6-033B-4581-A138-A3FB29DD503C}</author>
    <author>tc={D8E10208-17F8-475F-B405-4D9CD379ECDC}</author>
    <author>tc={42975F37-A83B-408B-A2A4-8A37C2D3D3B5}</author>
    <author>tc={AC6001B1-E9A1-417B-8FC2-3C8999F6C2FC}</author>
    <author>tc={E30A853A-F679-43C8-AF2E-47D764504E70}</author>
    <author>tc={AEEFDC45-6C43-4789-BD7D-EF3B197CD857}</author>
    <author>tc={A743A90A-D508-423D-90B2-EAEF7B192B0B}</author>
    <author>tc={FE0AB53F-9F75-440F-8D10-1AB1B194817B}</author>
    <author>tc={C15BA45B-09B7-4B2A-8603-F47564B1E294}</author>
    <author>tc={D684197C-C384-454A-9B88-05F498CEA0C3}</author>
    <author>tc={E58C144E-BEDE-470C-8D66-FA11B0DC58B5}</author>
    <author>tc={6929B901-7AFA-4386-9EA4-AB9E29566AA7}</author>
    <author>tc={CD10D0DB-8B28-4299-829E-1D79AAA5DC34}</author>
    <author>tc={CB0369D6-DF3C-464B-8C8D-5B368BBFBB1B}</author>
    <author>tc={82D32640-54D0-4051-BD97-2D65177466C0}</author>
    <author>tc={59F4BED2-EBD0-4266-A0F5-B53B7C33F5A7}</author>
    <author>tc={AEEAB0AF-077C-48C7-90B9-2CD502831FF4}</author>
    <author>tc={0C999332-5235-4DB3-9E2F-4DE8300BAAEC}</author>
    <author>tc={DB2754B1-2548-4643-BA91-632DEA81CE2E}</author>
    <author>tc={CE556737-6F24-487A-A6A0-649372F26A61}</author>
    <author>tc={A1194EA0-0BEB-4C88-8517-5894FF82A6B9}</author>
    <author>tc={B3572B5E-F3A0-46EC-B1A0-CCE7B46DDEEB}</author>
    <author>tc={C29F5274-6C41-449B-90D8-170195F07AF0}</author>
    <author>tc={19B10022-C029-4E86-A286-6B5EE3E4A3EE}</author>
    <author>tc={52727491-F415-40E0-92C1-B44130465628}</author>
    <author>tc={D1D47F77-87CD-4BB3-9597-3854698429EA}</author>
    <author>tc={EC215119-E281-4944-93D8-F12F5857DBED}</author>
    <author>tc={35A792DF-4F88-461E-9D52-7263400E0CF2}</author>
    <author>tc={CE53C33B-E772-43B5-B3E7-E81CECFCA461}</author>
    <author>tc={20D1DE24-A5EF-47B2-B18C-130825338A9A}</author>
    <author>tc={99EF2B01-3103-4517-B082-56B59CF8C11C}</author>
    <author>tc={2403385C-401D-43BB-AFAF-E3B043DAED49}</author>
    <author>tc={A87B3690-CD17-4FA0-9FAC-ECAF13C11AD5}</author>
    <author>tc={E15B0293-1FEE-44EC-86B6-655F7E7F73A3}</author>
    <author>tc={CB1FCEED-DC9F-4923-A08D-BA2F9D237672}</author>
    <author>tc={77F994C4-E62C-4EC5-8F91-97626194D99A}</author>
    <author>tc={7C9B160F-9BA5-4489-98E6-757735DF5E9A}</author>
    <author>tc={C4047977-BE54-4434-8A04-574009991BC9}</author>
    <author>tc={AD237019-B4A6-4E38-9FA6-B5FA3D974882}</author>
    <author>tc={DD16704D-30AB-47FE-888B-13D0C41FE955}</author>
    <author>tc={05652713-FCC4-409F-9812-3D06BDC52E67}</author>
    <author>tc={8278A984-7EF4-4948-A392-376038F481A3}</author>
    <author>tc={56415290-9C53-4109-BADC-84D1918410B1}</author>
    <author>tc={7CC481BB-3338-4E72-AF52-C00F42050FC9}</author>
    <author>tc={9F28107C-FABE-44A4-B74F-D0F8CD3566FC}</author>
    <author>tc={7E2D5CBF-4C99-4470-BD7F-828A355A1C7C}</author>
    <author>tc={633C6D4C-097F-40F1-BC3B-D2949EA5007D}</author>
    <author>tc={948B17A7-062C-465B-86B0-B31678126282}</author>
    <author>tc={C540FABF-E9D4-460C-9B16-0759C0CE291E}</author>
    <author>tc={01D9E4CD-80AA-4662-9200-2F4B89955598}</author>
    <author>tc={2D0226AC-F0BC-4BFA-B991-8BF82E69176E}</author>
    <author>tc={D7FE12B8-3918-4DBC-881A-9A808940E2D0}</author>
    <author>tc={7F19DD4E-DEF7-427C-8D10-857C3B954E87}</author>
    <author>tc={FEE63163-F723-4A5E-8C93-BA0735A4C883}</author>
    <author>tc={2D664208-7384-4E85-9DDF-C82B5374C928}</author>
    <author>tc={27C05FEE-55A2-41BA-A174-6E89C64184E9}</author>
    <author>tc={F4C0891E-4C51-4E76-A4E5-0C774992670E}</author>
    <author>tc={BED9BD9D-FD3D-4133-98E4-44A2F9836204}</author>
    <author>tc={E0BEC446-44F9-4FD2-A8B3-5DA21E807EEE}</author>
    <author>tc={3BD3E64B-EB30-49CE-BDC2-E564D4686F29}</author>
    <author>tc={391828A9-815C-4C39-B32D-06E02F98E0FB}</author>
    <author>tc={E2FAA9DD-F352-4B79-A1D9-9828FF30ADA8}</author>
    <author>tc={18741346-5720-4B40-A6C8-FE4943903BF3}</author>
    <author>tc={2489ED51-E8C2-4E03-9CD5-3D1B05CA77E9}</author>
    <author>tc={A4A99013-EC07-499F-99E1-F34E2B34C089}</author>
    <author>tc={4C02F31F-9155-4A07-95A4-DEB2323639CF}</author>
    <author>tc={953D2F57-BBE2-45B6-B009-155C5A9DE475}</author>
    <author>tc={C60EF39E-EAB5-4392-95E7-17F57CF88568}</author>
  </authors>
  <commentList>
    <comment ref="A6" authorId="0" shapeId="0" xr:uid="{915B31EE-F77C-4F60-8E74-299FCE402794}">
      <text>
        <t>[Threaded comment]
Your version of Excel allows you to read this threaded comment; however, any edits to it will get removed if the file is opened in a newer version of Excel. Learn more: https://go.microsoft.com/fwlink/?linkid=870924
Comment:
    Required. Enter the WPD ID for the project selected for funding, ensuring the WPD ID entered represents the correct step for your project phase (e.g., preliminary design, final design, implementation). 
WPD IDs can be found using the Watershed Projects Database Search: https://anrweb.vt.gov/DEC/CleanWaterDashboard/WPDSearch.aspx
If a project does not have an existing WPD ID, complete the Clean Water Project - New Project Form on ANRonline to add a new project to WPD.</t>
      </text>
    </comment>
    <comment ref="B6" authorId="1" shapeId="0" xr:uid="{39E70D29-BABE-4349-AA36-DDCC4DA845BB}">
      <text>
        <t>[Threaded comment]
Your version of Excel allows you to read this threaded comment; however, any edits to it will get removed if the file is opened in a newer version of Excel. Learn more: https://go.microsoft.com/fwlink/?linkid=870924
Comment:
    Required. Select "General Project" if the WPD ID has one or fewer BMPs. If a project has multiple BMPs, use "Additional BMP" to add BMP funding, measures, and specifications on a new row.</t>
      </text>
    </comment>
    <comment ref="D6" authorId="2" shapeId="0" xr:uid="{5154E47A-ED57-4B5E-9741-C926BA943684}">
      <text>
        <t>[Threaded comment]
Your version of Excel allows you to read this threaded comment; however, any edits to it will get removed if the file is opened in a newer version of Excel. Learn more: https://go.microsoft.com/fwlink/?linkid=870924
Comment:
    Required. Enter the title of the project in WPD</t>
      </text>
    </comment>
    <comment ref="E6" authorId="3" shapeId="0" xr:uid="{7740B480-F039-4FB1-B55B-A89A630E8B4D}">
      <text>
        <t>[Threaded comment]
Your version of Excel allows you to read this threaded comment; however, any edits to it will get removed if the file is opened in a newer version of Excel. Learn more: https://go.microsoft.com/fwlink/?linkid=870924
Comment:
    Required. Briefly describe the outcomes of the project. If project didn't meet intended performance measures identified in the agreement, please explain why.</t>
      </text>
    </comment>
    <comment ref="F6" authorId="4" shapeId="0" xr:uid="{EE9BE881-06A3-4FAE-BFDF-1E936B33CA9B}">
      <text>
        <t>[Threaded comment]
Your version of Excel allows you to read this threaded comment; however, any edits to it will get removed if the file is opened in a newer version of Excel. Learn more: https://go.microsoft.com/fwlink/?linkid=870924
Comment:
    Required. Select the project type from the dropdown. If a project involves both design and implementation, select the implementation project type.</t>
      </text>
    </comment>
    <comment ref="G6" authorId="5" shapeId="0" xr:uid="{F5E810ED-18F2-4E4B-9EBA-6326A01533B3}">
      <text>
        <t>[Threaded comment]
Your version of Excel allows you to read this threaded comment; however, any edits to it will get removed if the file is opened in a newer version of Excel. Learn more: https://go.microsoft.com/fwlink/?linkid=870924
Comment:
    Required if the project has a discrete location. Must be in decimal degrees format (e.g., 43.93822)</t>
      </text>
    </comment>
    <comment ref="H6" authorId="6" shapeId="0" xr:uid="{8C2D2826-9501-422F-93DA-75BCD03D8578}">
      <text>
        <t>[Threaded comment]
Your version of Excel allows you to read this threaded comment; however, any edits to it will get removed if the file is opened in a newer version of Excel. Learn more: https://go.microsoft.com/fwlink/?linkid=870924
Comment:
    Required if the project has a discrete location. Must be in decimal degrees format (e.g., -72.84162)</t>
      </text>
    </comment>
    <comment ref="I6" authorId="7" shapeId="0" xr:uid="{F2514276-796F-43C4-96BD-DECB72DB3854}">
      <text>
        <t>[Threaded comment]
Your version of Excel allows you to read this threaded comment; however, any edits to it will get removed if the file is opened in a newer version of Excel. Learn more: https://go.microsoft.com/fwlink/?linkid=870924
Comment:
    Required. Only enter the most specific town(s) or region for the project. Projects may fall into one town or multiple towns. Do not enter multiple levels of location data. For example, if a project is located in the “Town of Stowe”, do not also enter “Lamoille County” or “Lake Champlain Basin”.</t>
      </text>
    </comment>
    <comment ref="J6" authorId="8" shapeId="0" xr:uid="{B191C76F-8162-49B8-AFAC-FF47B0FE5013}">
      <text>
        <t>[Threaded comment]
Your version of Excel allows you to read this threaded comment; however, any edits to it will get removed if the file is opened in a newer version of Excel. Learn more: https://go.microsoft.com/fwlink/?linkid=870924
Comment:
    Required. Only enter the most specific watershed(s) or basin for the project. Projects may fall into one watershed or multiple watersheds.  Do not enter multiple levels of location data. For example, if a project is located in the “8 – Upper Mad River Tributaries (VT08-20)”, do not also enter “8 – Winooski River Basin” or “Lake Champlain Basin”. 
The Water Quality Screening Tool can be used to identify the sub-Basin of a project: https://anrweb.vt.gov/DEC/cleanWaterDashboard/ScreeningTool.aspx</t>
      </text>
    </comment>
    <comment ref="K6" authorId="9" shapeId="0" xr:uid="{0D569D18-A284-4057-8C73-D1F78ECA3DF3}">
      <text>
        <t>[Threaded comment]
Your version of Excel allows you to read this threaded comment; however, any edits to it will get removed if the file is opened in a newer version of Excel. Learn more: https://go.microsoft.com/fwlink/?linkid=870924
Comment:
    Examples of block grants include: Design Implementation Block Grant, Woody Buffer Block Grant, Project Development Block Grant, Formula Grant, Enhancement Grant. If unsure, contact the grant administrator.</t>
      </text>
    </comment>
    <comment ref="L6" authorId="10" shapeId="0" xr:uid="{A7851720-EC89-4F01-92E2-0DBA7559B2A8}">
      <text>
        <t xml:space="preserve">[Threaded comment]
Your version of Excel allows you to read this threaded comment; however, any edits to it will get removed if the file is opened in a newer version of Excel. Learn more: https://go.microsoft.com/fwlink/?linkid=870924
Comment:
    If the project is directly funded by a grant or contract agreement with the state, enter the assigned grant or contract agreement number. If unknown, contact the grant administrator. </t>
      </text>
    </comment>
    <comment ref="M6" authorId="11" shapeId="0" xr:uid="{6D790A01-74F0-489B-9E6E-6578B16F06EC}">
      <text>
        <t xml:space="preserve">[Threaded comment]
Your version of Excel allows you to read this threaded comment; however, any edits to it will get removed if the file is opened in a newer version of Excel. Learn more: https://go.microsoft.com/fwlink/?linkid=870924
Comment:
    If the project is funded by a sub-grant or sub-contract through a block grant, enter the WPD ID number for the block grant.  If unknown, contact the block grant administrator. 
</t>
      </text>
    </comment>
    <comment ref="N6" authorId="12" shapeId="0" xr:uid="{EA05F625-F243-4EF0-9D0C-602BE6D96EF5}">
      <text>
        <t>[Threaded comment]
Your version of Excel allows you to read this threaded comment; however, any edits to it will get removed if the file is opened in a newer version of Excel. Learn more: https://go.microsoft.com/fwlink/?linkid=870924
Comment:
    If available, enter the date the project was selected to receive funding. If not available, leave blank.</t>
      </text>
    </comment>
    <comment ref="O6" authorId="13" shapeId="0" xr:uid="{C0A4AFC0-6DF8-431D-B606-4FC83E813CC7}">
      <text>
        <t>[Threaded comment]
Your version of Excel allows you to read this threaded comment; however, any edits to it will get removed if the file is opened in a newer version of Excel. Learn more: https://go.microsoft.com/fwlink/?linkid=870924
Comment:
    Enter the amount of funding awarded to the project.</t>
      </text>
    </comment>
    <comment ref="P6" authorId="14" shapeId="0" xr:uid="{1327068A-C41C-44AF-AB5B-6A05994EB164}">
      <text>
        <t>[Threaded comment]
Your version of Excel allows you to read this threaded comment; however, any edits to it will get removed if the file is opened in a newer version of Excel. Learn more: https://go.microsoft.com/fwlink/?linkid=870924
Comment:
    Enter the date the funding agreement was signed by all parties.</t>
      </text>
    </comment>
    <comment ref="Q6" authorId="15" shapeId="0" xr:uid="{5EAF6D9B-0529-4EAA-ACDA-F1C643B7AD99}">
      <text>
        <t xml:space="preserve">[Threaded comment]
Your version of Excel allows you to read this threaded comment; however, any edits to it will get removed if the file is opened in a newer version of Excel. Learn more: https://go.microsoft.com/fwlink/?linkid=870924
Comment:
    Enter the final funding amount invoiced and paid out for the project. </t>
      </text>
    </comment>
    <comment ref="R6" authorId="16" shapeId="0" xr:uid="{34EC25A0-8381-41D7-8AEC-BB269930BE2A}">
      <text>
        <t>[Threaded comment]
Your version of Excel allows you to read this threaded comment; however, any edits to it will get removed if the file is opened in a newer version of Excel. Learn more: https://go.microsoft.com/fwlink/?linkid=870924
Comment:
    If project was supported by non-CWIP funding in the form of match or leverage, enter the amount here. Leave blank if not applicable.</t>
      </text>
    </comment>
    <comment ref="S6" authorId="17" shapeId="0" xr:uid="{1BE29B89-B252-4560-AF2F-927D0BEC788A}">
      <text>
        <t>[Threaded comment]
Your version of Excel allows you to read this threaded comment; however, any edits to it will get removed if the file is opened in a newer version of Excel. Learn more: https://go.microsoft.com/fwlink/?linkid=870924
Comment:
    If project was supported by non-CWIP funding in the form of match or leverage, enter the source(s) here. Leave blank if not applicable.</t>
      </text>
    </comment>
    <comment ref="T6" authorId="18" shapeId="0" xr:uid="{8520F455-C1C4-4A21-B297-0BA301C5A23F}">
      <text>
        <t>[Threaded comment]
Your version of Excel allows you to read this threaded comment; however, any edits to it will get removed if the file is opened in a newer version of Excel. Learn more: https://go.microsoft.com/fwlink/?linkid=870924
Comment:
    Required. Enter the date the project was completed (e.g., 5/12/2021). Range is not acceptable.</t>
      </text>
    </comment>
    <comment ref="U6" authorId="19" shapeId="0" xr:uid="{8DADA64F-9376-4D3A-9C77-F4DCF1AD4E2D}">
      <text>
        <t xml:space="preserve">[Threaded comment]
Your version of Excel allows you to read this threaded comment; however, any edits to it will get removed if the file is opened in a newer version of Excel. Learn more: https://go.microsoft.com/fwlink/?linkid=870924
Comment:
    Select from the list the performance measure achieved through completion of the project. Performance measures are project specific. For a list of performance measures applicable to each project type, please see the most recent version of the CWIP Funding Policy - Project Types Table. </t>
      </text>
    </comment>
    <comment ref="V6" authorId="20" shapeId="0" xr:uid="{682ED172-3203-4CCB-9865-613F88E5C547}">
      <text>
        <t>[Threaded comment]
Your version of Excel allows you to read this threaded comment; however, any edits to it will get removed if the file is opened in a newer version of Excel. Learn more: https://go.microsoft.com/fwlink/?linkid=870924
Comment:
    Required. Indicate the number of units of the performance measure that were fully completed (e.g., 2 final designs completed)</t>
      </text>
    </comment>
    <comment ref="X6" authorId="21" shapeId="0" xr:uid="{8859F6CF-9B9F-4AAB-9095-4447236AE91E}">
      <text>
        <t>[Threaded comment]
Your version of Excel allows you to read this threaded comment; however, any edits to it will get removed if the file is opened in a newer version of Excel. Learn more: https://go.microsoft.com/fwlink/?linkid=870924
Comment:
    Indicate the number of units of the performance measure that were fully completed (e.g., 2 final designs completed)</t>
      </text>
    </comment>
    <comment ref="Z6" authorId="22" shapeId="0" xr:uid="{3D7D8E4B-32D3-4F07-B735-C06CC3397E2F}">
      <text>
        <t>[Threaded comment]
Your version of Excel allows you to read this threaded comment; however, any edits to it will get removed if the file is opened in a newer version of Excel. Learn more: https://go.microsoft.com/fwlink/?linkid=870924
Comment:
    Select your stormwater BMP type from the dropdown. Use multiple rows with "Additional BMP" row type to add multiple BMPs within one project.</t>
      </text>
    </comment>
    <comment ref="AA6" authorId="23" shapeId="0" xr:uid="{F19CD27D-147D-43E4-A413-D793D6A0CD28}">
      <text>
        <t xml:space="preserve">[Threaded comment]
Your version of Excel allows you to read this threaded comment; however, any edits to it will get removed if the file is opened in a newer version of Excel. Learn more: https://go.microsoft.com/fwlink/?linkid=870924
Comment:
    Enter the date the practice was installed/implemented, if different from the project completed date. </t>
      </text>
    </comment>
    <comment ref="AB6" authorId="24" shapeId="0" xr:uid="{80FA4833-6654-46C6-BADA-91003CD08047}">
      <text>
        <t>[Threaded comment]
Your version of Excel allows you to read this threaded comment; however, any edits to it will get removed if the file is opened in a newer version of Excel. Learn more: https://go.microsoft.com/fwlink/?linkid=870924
Comment:
    Enter the center point latitude of the BMP in decimal degrees (e.g., 43.7229)</t>
      </text>
    </comment>
    <comment ref="AC6" authorId="25" shapeId="0" xr:uid="{211A8CB3-F030-4132-B34F-CCE81924BCB6}">
      <text>
        <t>[Threaded comment]
Your version of Excel allows you to read this threaded comment; however, any edits to it will get removed if the file is opened in a newer version of Excel. Learn more: https://go.microsoft.com/fwlink/?linkid=870924
Comment:
    Enter the center point longitude of the BMP in decimal degrees (e.g., -73.0211)</t>
      </text>
    </comment>
    <comment ref="AD6" authorId="26" shapeId="0" xr:uid="{ECC023CE-ECB6-4F27-A211-26C5A2826E92}">
      <text>
        <t>[Threaded comment]
Your version of Excel allows you to read this threaded comment; however, any edits to it will get removed if the file is opened in a newer version of Excel. Learn more: https://go.microsoft.com/fwlink/?linkid=870924
Comment:
    Use the Water Quality Screening Tool to determine the TMDL drainage area of the BMP: https://anrweb.vt.gov/DEC/cleanWaterDashboard/ScreeningTool.aspx</t>
      </text>
    </comment>
    <comment ref="AE6" authorId="27" shapeId="0" xr:uid="{42201389-44C3-4706-BF54-932335B2270A}">
      <text>
        <t>[Threaded comment]
Your version of Excel allows you to read this threaded comment; however, any edits to it will get removed if the file is opened in a newer version of Excel. Learn more: https://go.microsoft.com/fwlink/?linkid=870924
Comment:
    If this BMP is sponsored by an MS4 community, select the appropriate MS4 below. Select N/A if the BMP is not within an MS4 and sponsored by the town/city. Note: CWSPs are not eligible to receive phosphorus reduction credit for any project identified in an MS4 Phosphorus Control Plan.</t>
      </text>
    </comment>
    <comment ref="AF6" authorId="28" shapeId="0" xr:uid="{09A2A486-8E96-4B30-A800-B6C8DF592620}">
      <text>
        <t>[Threaded comment]
Your version of Excel allows you to read this threaded comment; however, any edits to it will get removed if the file is opened in a newer version of Excel. Learn more: https://go.microsoft.com/fwlink/?linkid=870924
Comment:
    Choose the infiltration rate that most closely matches the infiltration rate of the underlying soil. If you do not know the exact infiltration rate, this rate can be estimated based on the soil type. Soil type can be estimated using the Hydrologic Soil Group layer on the Natural Resources Atlas. Determine the HSG type for the practice site and use the table below to estimate the site’s infiltration rate.
https://anr.vermont.gov/maps/nr-atlas</t>
      </text>
    </comment>
    <comment ref="AG6" authorId="29" shapeId="0" xr:uid="{6BF2D972-B815-42C8-9DEF-9CF2AD690BFD}">
      <text>
        <t>[Threaded comment]
Your version of Excel allows you to read this threaded comment; however, any edits to it will get removed if the file is opened in a newer version of Excel. Learn more: https://go.microsoft.com/fwlink/?linkid=870924
Comment:
    The “Filter Course” component of a porous pavement system includes the depth of the filtering layer. It does not include the depth of pavement itself, nor does it include the gravel reservoir layer. The depth is usually between 12 and 36 inches.</t>
      </text>
    </comment>
    <comment ref="AH6" authorId="30" shapeId="0" xr:uid="{216E7EC1-C60C-444F-9EC5-4CA6F4753605}">
      <text>
        <t>[Threaded comment]
Your version of Excel allows you to read this threaded comment; however, any edits to it will get removed if the file is opened in a newer version of Excel. Learn more: https://go.microsoft.com/fwlink/?linkid=870924
Comment:
    Enter the volume of water a STP can store from a rain event. Help for calculating the Storage Volume can be found here: https://anrweb.vt.gov/DEC/CleanWaterDashboard/STPHelp.aspx</t>
      </text>
    </comment>
    <comment ref="AI6" authorId="31" shapeId="0" xr:uid="{1DF79CE9-CEEC-4506-943A-120492D5A954}">
      <text>
        <t>[Threaded comment]
Your version of Excel allows you to read this threaded comment; however, any edits to it will get removed if the file is opened in a newer version of Excel. Learn more: https://go.microsoft.com/fwlink/?linkid=870924
Comment:
    Enter the acres of impervious surface draining to the practice. Acres should include all types of impervious area (i.e., rooftop, road, gravel, parking lot, driveway, etc.). This is used to calculate the total phosphorus load from impervious surface within the area draining to the practice.</t>
      </text>
    </comment>
    <comment ref="AJ6" authorId="32" shapeId="0" xr:uid="{2320A98B-52CA-4D96-A773-3D07F1562A04}">
      <text>
        <t>[Threaded comment]
Your version of Excel allows you to read this threaded comment; however, any edits to it will get removed if the file is opened in a newer version of Excel. Learn more: https://go.microsoft.com/fwlink/?linkid=870924
Comment:
    Enter the acres of pervious surface draining to the practice. Acres should include all types of pervious area (i.e., vegetation, trees, grass, landscaped areas, etc.). This is used to calculate the total phosphorus load from pervious surface within the area draining to the practice.</t>
      </text>
    </comment>
    <comment ref="AK6" authorId="33" shapeId="0" xr:uid="{47E93ED6-033B-4581-A138-A3FB29DD503C}">
      <text>
        <t>[Threaded comment]
Your version of Excel allows you to read this threaded comment; however, any edits to it will get removed if the file is opened in a newer version of Excel. Learn more: https://go.microsoft.com/fwlink/?linkid=870924
Comment:
    Does this BMP upgrade an existing BMP (e.g., wet pond expansion)?</t>
      </text>
    </comment>
    <comment ref="AL6" authorId="34" shapeId="0" xr:uid="{D8E10208-17F8-475F-B405-4D9CD379ECDC}">
      <text>
        <t>[Threaded comment]
Your version of Excel allows you to read this threaded comment; however, any edits to it will get removed if the file is opened in a newer version of Excel. Learn more: https://go.microsoft.com/fwlink/?linkid=870924
Comment:
    Enter the impervious acres associated with the original BMP</t>
      </text>
    </comment>
    <comment ref="AM6" authorId="35" shapeId="0" xr:uid="{42975F37-A83B-408B-A2A4-8A37C2D3D3B5}">
      <text>
        <t>[Threaded comment]
Your version of Excel allows you to read this threaded comment; however, any edits to it will get removed if the file is opened in a newer version of Excel. Learn more: https://go.microsoft.com/fwlink/?linkid=870924
Comment:
    Enter the pervious acres associated with the original BMP</t>
      </text>
    </comment>
    <comment ref="AN6" authorId="36" shapeId="0" xr:uid="{AC6001B1-E9A1-417B-8FC2-3C8999F6C2FC}">
      <text>
        <t>[Threaded comment]
Your version of Excel allows you to read this threaded comment; however, any edits to it will get removed if the file is opened in a newer version of Excel. Learn more: https://go.microsoft.com/fwlink/?linkid=870924
Comment:
    Enter the storage volume of the original BMP</t>
      </text>
    </comment>
    <comment ref="AO6" authorId="37" shapeId="0" xr:uid="{E30A853A-F679-43C8-AF2E-47D764504E70}">
      <text>
        <t>[Threaded comment]
Your version of Excel allows you to read this threaded comment; however, any edits to it will get removed if the file is opened in a newer version of Excel. Learn more: https://go.microsoft.com/fwlink/?linkid=870924
Comment:
    Volume of gully erosion should be estimated as the Length (Feet) x Average Depth (feet) x Average Width (feet) of the gully prior to restoration</t>
      </text>
    </comment>
    <comment ref="AP6" authorId="38" shapeId="0" xr:uid="{AEEFDC45-6C43-4789-BD7D-EF3B197CD857}">
      <text>
        <t xml:space="preserve">[Threaded comment]
Your version of Excel allows you to read this threaded comment; however, any edits to it will get removed if the file is opened in a newer version of Excel. Learn more: https://go.microsoft.com/fwlink/?linkid=870924
Comment:
    Fully restored = project has addressed the full extent of gully erosion.
Partially restored = project has addressed a portion of the gully erosion, for instance by stabilizing the area immediately around the outlet and within the right-of-way, but did not address the full extent of erosion. </t>
      </text>
    </comment>
    <comment ref="AQ6" authorId="39" shapeId="0" xr:uid="{A743A90A-D508-423D-90B2-EAEF7B192B0B}">
      <text>
        <t>[Threaded comment]
Your version of Excel allows you to read this threaded comment; however, any edits to it will get removed if the file is opened in a newer version of Excel. Learn more: https://go.microsoft.com/fwlink/?linkid=870924
Comment:
    Use aerial imagery, past communication, time-stamped photos, system implementation dates, and/or system repairs and erosion mitigation dates to estimate the age of erosion using your best professional judgement</t>
      </text>
    </comment>
    <comment ref="AS6" authorId="40" shapeId="0" xr:uid="{FE0AB53F-9F75-440F-8D10-1AB1B194817B}">
      <text>
        <t>[Threaded comment]
Your version of Excel allows you to read this threaded comment; however, any edits to it will get removed if the file is opened in a newer version of Excel. Learn more: https://go.microsoft.com/fwlink/?linkid=870924
Comment:
    Enter the mid-point latitude of the buffer in decimal degrees (e.g., 43.2349)</t>
      </text>
    </comment>
    <comment ref="AT6" authorId="41" shapeId="0" xr:uid="{C15BA45B-09B7-4B2A-8603-F47564B1E294}">
      <text>
        <t>[Threaded comment]
Your version of Excel allows you to read this threaded comment; however, any edits to it will get removed if the file is opened in a newer version of Excel. Learn more: https://go.microsoft.com/fwlink/?linkid=870924
Comment:
    Enter the mid-point longitude of the buffer in decimal degrees (e.g., -72.86545)</t>
      </text>
    </comment>
    <comment ref="AU6" authorId="42" shapeId="0" xr:uid="{D684197C-C384-454A-9B88-05F498CEA0C3}">
      <text>
        <t>[Threaded comment]
Your version of Excel allows you to read this threaded comment; however, any edits to it will get removed if the file is opened in a newer version of Excel. Learn more: https://go.microsoft.com/fwlink/?linkid=870924
Comment:
    Use the Water Quality Screening Tool to determine the TMDL drainage area of the BMP: https://anrweb.vt.gov/DEC/cleanWaterDashboard/ScreeningTool.aspx</t>
      </text>
    </comment>
    <comment ref="AV6" authorId="43" shapeId="0" xr:uid="{E58C144E-BEDE-470C-8D66-FA11B0DC58B5}">
      <text>
        <t>[Threaded comment]
Your version of Excel allows you to read this threaded comment; however, any edits to it will get removed if the file is opened in a newer version of Excel. Learn more: https://go.microsoft.com/fwlink/?linkid=870924
Comment:
    Enter the average width of the buffer planting</t>
      </text>
    </comment>
    <comment ref="AW6" authorId="44" shapeId="0" xr:uid="{6929B901-7AFA-4386-9EA4-AB9E29566AA7}">
      <text>
        <t>[Threaded comment]
Your version of Excel allows you to read this threaded comment; however, any edits to it will get removed if the file is opened in a newer version of Excel. Learn more: https://go.microsoft.com/fwlink/?linkid=870924
Comment:
    Enter the length of the buffer planting.</t>
      </text>
    </comment>
    <comment ref="AX6" authorId="45" shapeId="0" xr:uid="{CD10D0DB-8B28-4299-829E-1D79AAA5DC34}">
      <text>
        <t>[Threaded comment]
Your version of Excel allows you to read this threaded comment; however, any edits to it will get removed if the file is opened in a newer version of Excel. Learn more: https://go.microsoft.com/fwlink/?linkid=870924
Comment:
    Enter the acres of buffer planted</t>
      </text>
    </comment>
    <comment ref="AY6" authorId="46" shapeId="0" xr:uid="{CB0369D6-DF3C-464B-8C8D-5B368BBFBB1B}">
      <text>
        <t>[Threaded comment]
Your version of Excel allows you to read this threaded comment; however, any edits to it will get removed if the file is opened in a newer version of Excel. Learn more: https://go.microsoft.com/fwlink/?linkid=870924
Comment:
    Enter the land use of the direct area where the buffer was planted. Land uses have been simplified for reporting: Developed Pervious, Developed Impervious, Cropland, or Pasture. Cropland represents areas of corn or hay, while Pasture refers to agricultural areas of fertilized grasses. Developed Pervious refers to areas of lawn or turfgrass, while Developed Impervious refers to areas of hard surfaces (e.g., driveways, parking lots).</t>
      </text>
    </comment>
    <comment ref="AZ6" authorId="47" shapeId="0" xr:uid="{82D32640-54D0-4051-BD97-2D65177466C0}">
      <text>
        <t>[Threaded comment]
Your version of Excel allows you to read this threaded comment; however, any edits to it will get removed if the file is opened in a newer version of Excel. Learn more: https://go.microsoft.com/fwlink/?linkid=870924
Comment:
    For phosphorus accounting, the buffer drainage area is defined as 5 times the buffer area. For example, if a planted buffer is 1.15 acres then 5.75 acres of upslope area is considered the drainage area for the buffer.</t>
      </text>
    </comment>
    <comment ref="BA6" authorId="48" shapeId="0" xr:uid="{59F4BED2-EBD0-4266-A0F5-B53B7C33F5A7}">
      <text>
        <t>[Threaded comment]
Your version of Excel allows you to read this threaded comment; however, any edits to it will get removed if the file is opened in a newer version of Excel. Learn more: https://go.microsoft.com/fwlink/?linkid=870924
Comment:
    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
      </text>
    </comment>
    <comment ref="BB6" authorId="49" shapeId="0" xr:uid="{AEEAB0AF-077C-48C7-90B9-2CD502831FF4}">
      <text>
        <t>[Threaded comment]
Your version of Excel allows you to read this threaded comment; however, any edits to it will get removed if the file is opened in a newer version of Excel. Learn more: https://go.microsoft.com/fwlink/?linkid=870924
Comment:
    Estimate the percentages of different land uses in the delineated drainage area</t>
      </text>
    </comment>
    <comment ref="BC6" authorId="50" shapeId="0" xr:uid="{0C999332-5235-4DB3-9E2F-4DE8300BAAEC}">
      <text>
        <t>[Threaded comment]
Your version of Excel allows you to read this threaded comment; however, any edits to it will get removed if the file is opened in a newer version of Excel. Learn more: https://go.microsoft.com/fwlink/?linkid=870924
Comment:
    Acres will be automatically calculated based on upland drainage area and percentage of land use</t>
      </text>
    </comment>
    <comment ref="BD6" authorId="51" shapeId="0" xr:uid="{DB2754B1-2548-4643-BA91-632DEA81CE2E}">
      <text>
        <t>[Threaded comment]
Your version of Excel allows you to read this threaded comment; however, any edits to it will get removed if the file is opened in a newer version of Excel. Learn more: https://go.microsoft.com/fwlink/?linkid=870924
Comment:
    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
      </text>
    </comment>
    <comment ref="BE6" authorId="52" shapeId="0" xr:uid="{CE556737-6F24-487A-A6A0-649372F26A61}">
      <text>
        <t>[Threaded comment]
Your version of Excel allows you to read this threaded comment; however, any edits to it will get removed if the file is opened in a newer version of Excel. Learn more: https://go.microsoft.com/fwlink/?linkid=870924
Comment:
    Estimate the percentages of different land uses in the delineated drainage area</t>
      </text>
    </comment>
    <comment ref="BF6" authorId="53" shapeId="0" xr:uid="{A1194EA0-0BEB-4C88-8517-5894FF82A6B9}">
      <text>
        <t>[Threaded comment]
Your version of Excel allows you to read this threaded comment; however, any edits to it will get removed if the file is opened in a newer version of Excel. Learn more: https://go.microsoft.com/fwlink/?linkid=870924
Comment:
    Acres will be automatically calculated based on upland drainage area and percentage of land use</t>
      </text>
    </comment>
    <comment ref="BG6" authorId="54" shapeId="0" xr:uid="{B3572B5E-F3A0-46EC-B1A0-CCE7B46DDEEB}">
      <text>
        <t>[Threaded comment]
Your version of Excel allows you to read this threaded comment; however, any edits to it will get removed if the file is opened in a newer version of Excel. Learn more: https://go.microsoft.com/fwlink/?linkid=870924
Comment:
    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
      </text>
    </comment>
    <comment ref="BH6" authorId="55" shapeId="0" xr:uid="{C29F5274-6C41-449B-90D8-170195F07AF0}">
      <text>
        <t>[Threaded comment]
Your version of Excel allows you to read this threaded comment; however, any edits to it will get removed if the file is opened in a newer version of Excel. Learn more: https://go.microsoft.com/fwlink/?linkid=870924
Comment:
    Estimate the percentages of different land uses in the delineated drainage area</t>
      </text>
    </comment>
    <comment ref="BI6" authorId="56" shapeId="0" xr:uid="{19B10022-C029-4E86-A286-6B5EE3E4A3EE}">
      <text>
        <t>[Threaded comment]
Your version of Excel allows you to read this threaded comment; however, any edits to it will get removed if the file is opened in a newer version of Excel. Learn more: https://go.microsoft.com/fwlink/?linkid=870924
Comment:
    Acres will be automatically calculated based on upland drainage area and percentage of land use</t>
      </text>
    </comment>
    <comment ref="BJ6" authorId="57" shapeId="0" xr:uid="{52727491-F415-40E0-92C1-B44130465628}">
      <text>
        <t>[Threaded comment]
Your version of Excel allows you to read this threaded comment; however, any edits to it will get removed if the file is opened in a newer version of Excel. Learn more: https://go.microsoft.com/fwlink/?linkid=870924
Comment:
    Developed Impervious draining to a collection system (e.g., stormwater catch basins) is not credited in the buffer drainage area because the overland flow does not drain to buffer.</t>
      </text>
    </comment>
    <comment ref="BK6" authorId="58" shapeId="0" xr:uid="{D1D47F77-87CD-4BB3-9597-3854698429EA}">
      <text>
        <t>[Threaded comment]
Your version of Excel allows you to read this threaded comment; however, any edits to it will get removed if the file is opened in a newer version of Excel. Learn more: https://go.microsoft.com/fwlink/?linkid=870924
Comment:
    Must add to 100%</t>
      </text>
    </comment>
    <comment ref="BL6" authorId="59" shapeId="0" xr:uid="{EC215119-E281-4944-93D8-F12F5857DBED}">
      <text>
        <t xml:space="preserve">[Threaded comment]
Your version of Excel allows you to read this threaded comment; however, any edits to it will get removed if the file is opened in a newer version of Excel. Learn more: https://go.microsoft.com/fwlink/?linkid=870924
Comment:
    Enter the date the planting was completed, if different from the project completed date. </t>
      </text>
    </comment>
    <comment ref="BO6" authorId="60" shapeId="0" xr:uid="{35A792DF-4F88-461E-9D52-7263400E0CF2}">
      <text>
        <t>[Threaded comment]
Your version of Excel allows you to read this threaded comment; however, any edits to it will get removed if the file is opened in a newer version of Excel. Learn more: https://go.microsoft.com/fwlink/?linkid=870924
Comment:
    Enter the center point latitude of the BMP in decimal degrees (e.g., 43.7229)</t>
      </text>
    </comment>
    <comment ref="BP6" authorId="61" shapeId="0" xr:uid="{CE53C33B-E772-43B5-B3E7-E81CECFCA461}">
      <text>
        <t>[Threaded comment]
Your version of Excel allows you to read this threaded comment; however, any edits to it will get removed if the file is opened in a newer version of Excel. Learn more: https://go.microsoft.com/fwlink/?linkid=870924
Comment:
    Enter the center point longitude of the BMP in decimal degrees (e.g., -73.0211)</t>
      </text>
    </comment>
    <comment ref="BQ6" authorId="62" shapeId="0" xr:uid="{20D1DE24-A5EF-47B2-B18C-130825338A9A}">
      <text>
        <t>[Threaded comment]
Your version of Excel allows you to read this threaded comment; however, any edits to it will get removed if the file is opened in a newer version of Excel. Learn more: https://go.microsoft.com/fwlink/?linkid=870924
Comment:
    Use the Water Quality Screening Tool to determine the TMDL drainage area of the BMP: https://anrweb.vt.gov/DEC/cleanWaterDashboard/ScreeningTool.aspx</t>
      </text>
    </comment>
    <comment ref="BR6" authorId="63" shapeId="0" xr:uid="{99EF2B01-3103-4517-B082-56B59CF8C11C}">
      <text>
        <t>[Threaded comment]
Your version of Excel allows you to read this threaded comment; however, any edits to it will get removed if the file is opened in a newer version of Excel. Learn more: https://go.microsoft.com/fwlink/?linkid=870924
Comment:
    Measure the length of the restoration project in feet</t>
      </text>
    </comment>
    <comment ref="BS6" authorId="64" shapeId="0" xr:uid="{2403385C-401D-43BB-AFAF-E3B043DAED49}">
      <text>
        <t>[Threaded comment]
Your version of Excel allows you to read this threaded comment; however, any edits to it will get removed if the file is opened in a newer version of Excel. Learn more: https://go.microsoft.com/fwlink/?linkid=870924
Comment:
    Measure the bank height of the restoration project at three equidistant places along the length of the project. Enter the average of the three measurements here.</t>
      </text>
    </comment>
    <comment ref="BT6" authorId="65" shapeId="0" xr:uid="{A87B3690-CD17-4FA0-9FAC-ECAF13C11AD5}">
      <text>
        <t>[Threaded comment]
Your version of Excel allows you to read this threaded comment; however, any edits to it will get removed if the file is opened in a newer version of Excel. Learn more: https://go.microsoft.com/fwlink/?linkid=870924
Comment:
    Estimate the average shoreline recession rate in feet per year over the past 10 years. To estimate the rate, consult with the landowner about how much the shoreline has receded in the past 10 years. If possible, review landowner photos or areal imagery of shoreline recession over the past 10 years to estimate the rate.  If the landowner or engineer have direct measurements of shoreline recession rates, those more accurate data may be reported.</t>
      </text>
    </comment>
    <comment ref="BX6" authorId="66" shapeId="0" xr:uid="{E15B0293-1FEE-44EC-86B6-655F7E7F73A3}">
      <text>
        <t xml:space="preserve">[Threaded comment]
Your version of Excel allows you to read this threaded comment; however, any edits to it will get removed if the file is opened in a newer version of Excel. Learn more: https://go.microsoft.com/fwlink/?linkid=870924
Comment:
    Enter the date the practice was installed/implemented, if different from the project completed date. </t>
      </text>
    </comment>
    <comment ref="BY6" authorId="67" shapeId="0" xr:uid="{CB1FCEED-DC9F-4923-A08D-BA2F9D237672}">
      <text>
        <t>[Threaded comment]
Your version of Excel allows you to read this threaded comment; however, any edits to it will get removed if the file is opened in a newer version of Excel. Learn more: https://go.microsoft.com/fwlink/?linkid=870924
Comment:
    Describe the type of shoreline restoration implemented. Examples of practices include encapsulated soil lifts, live crob walls, regraded slope, fiber coir rolls, stone toe, and live staking.</t>
      </text>
    </comment>
    <comment ref="BZ6" authorId="68" shapeId="0" xr:uid="{77F994C4-E62C-4EC5-8F91-97626194D99A}">
      <text>
        <t>[Threaded comment]
Your version of Excel allows you to read this threaded comment; however, any edits to it will get removed if the file is opened in a newer version of Excel. Learn more: https://go.microsoft.com/fwlink/?linkid=870924
Comment:
    Select from the list the type(s) of floodplain or river restoration implemented. Multiple selections acceptable.</t>
      </text>
    </comment>
    <comment ref="CB6" authorId="69" shapeId="0" xr:uid="{7C9B160F-9BA5-4489-98E6-757735DF5E9A}">
      <text>
        <t xml:space="preserve">[Threaded comment]
Your version of Excel allows you to read this threaded comment; however, any edits to it will get removed if the file is opened in a newer version of Excel. Learn more: https://go.microsoft.com/fwlink/?linkid=870924
Comment:
    The proposed area of the river corridor that is free to flood without damage to property or infrastructure. This value should not exceed the total river corridor area. </t>
      </text>
    </comment>
    <comment ref="CC6" authorId="70" shapeId="0" xr:uid="{C4047977-BE54-4434-8A04-574009991BC9}">
      <text>
        <t>[Threaded comment]
Your version of Excel allows you to read this threaded comment; however, any edits to it will get removed if the file is opened in a newer version of Excel. Learn more: https://go.microsoft.com/fwlink/?linkid=870924
Comment:
    The additional area of robust protections such as river corridor easements due to project implementation.  This value is typically positive to indicate an increase in robust protection area.</t>
      </text>
    </comment>
    <comment ref="CD6" authorId="71" shapeId="0" xr:uid="{AD237019-B4A6-4E38-9FA6-B5FA3D974882}">
      <text>
        <t>[Threaded comment]
Your version of Excel allows you to read this threaded comment; however, any edits to it will get removed if the file is opened in a newer version of Excel. Learn more: https://go.microsoft.com/fwlink/?linkid=870924
Comment:
    The change in area of land with moderate protections.</t>
      </text>
    </comment>
    <comment ref="CE6" authorId="72" shapeId="0" xr:uid="{DD16704D-30AB-47FE-888B-13D0C41FE955}">
      <text>
        <t xml:space="preserve">[Threaded comment]
Your version of Excel allows you to read this threaded comment; however, any edits to it will get removed if the file is opened in a newer version of Excel. Learn more: https://go.microsoft.com/fwlink/?linkid=870924
Comment:
    The change in area of land with low protections.  This value is typically negative to indicate a reduction in low protection land. </t>
      </text>
    </comment>
    <comment ref="CF6" authorId="73" shapeId="0" xr:uid="{05652713-FCC4-409F-9812-3D06BDC52E67}">
      <text>
        <t xml:space="preserve">[Threaded comment]
Your version of Excel allows you to read this threaded comment; however, any edits to it will get removed if the file is opened in a newer version of Excel. Learn more: https://go.microsoft.com/fwlink/?linkid=870924
Comment:
    The change in area of no protections due to project implementation.  This value is typically negative to indicate a reduction in non-protected land. </t>
      </text>
    </comment>
    <comment ref="CG6" authorId="74" shapeId="0" xr:uid="{8278A984-7EF4-4948-A392-376038F481A3}">
      <text>
        <t>[Threaded comment]
Your version of Excel allows you to read this threaded comment; however, any edits to it will get removed if the file is opened in a newer version of Excel. Learn more: https://go.microsoft.com/fwlink/?linkid=870924
Comment:
    Sum of robust, moderate, low and no protection areas should not exceed total river corridor area minus existing unconstrained river corridor area.</t>
      </text>
    </comment>
    <comment ref="CH6" authorId="75" shapeId="0" xr:uid="{56415290-9C53-4109-BADC-84D1918410B1}">
      <text>
        <t>[Threaded comment]
Your version of Excel allows you to read this threaded comment; however, any edits to it will get removed if the file is opened in a newer version of Excel. Learn more: https://go.microsoft.com/fwlink/?linkid=870924
Comment:
    The proposed area of additional woody vegetation being added as a result of project implementation. Value should not exceed 50-ft riparian buffer area minus existing naturally vegetated buffer area.</t>
      </text>
    </comment>
    <comment ref="CI6" authorId="76" shapeId="0" xr:uid="{7CC481BB-3338-4E72-AF52-C00F42050FC9}">
      <text>
        <t>[Threaded comment]
Your version of Excel allows you to read this threaded comment; however, any edits to it will get removed if the file is opened in a newer version of Excel. Learn more: https://go.microsoft.com/fwlink/?linkid=870924
Comment:
    The proposed incision ratio after project implementation. Value should not be less than 1 or more than existing incision ratio.</t>
      </text>
    </comment>
    <comment ref="CJ6" authorId="77" shapeId="0" xr:uid="{9F28107C-FABE-44A4-B74F-D0F8CD3566FC}">
      <text>
        <t>[Threaded comment]
Your version of Excel allows you to read this threaded comment; however, any edits to it will get removed if the file is opened in a newer version of Excel. Learn more: https://go.microsoft.com/fwlink/?linkid=870924
Comment:
    The proposed area where incision ratio change will improve vertical connectivity. Value should not exceed total river corridor area minus existing unconstrained river corridor area.</t>
      </text>
    </comment>
    <comment ref="CK6" authorId="78" shapeId="0" xr:uid="{7E2D5CBF-4C99-4470-BD7F-828A355A1C7C}">
      <text>
        <t>[Threaded comment]
Your version of Excel allows you to read this threaded comment; however, any edits to it will get removed if the file is opened in a newer version of Excel. Learn more: https://go.microsoft.com/fwlink/?linkid=870924
Comment:
    Existing lateral meander connectivity score (high, medium, low).</t>
      </text>
    </comment>
    <comment ref="CL6" authorId="79" shapeId="0" xr:uid="{633C6D4C-097F-40F1-BC3B-D2949EA5007D}">
      <text>
        <t xml:space="preserve">[Threaded comment]
Your version of Excel allows you to read this threaded comment; however, any edits to it will get removed if the file is opened in a newer version of Excel. Learn more: https://go.microsoft.com/fwlink/?linkid=870924
Comment:
    Anticipated post-project connectivity (high, medium, low). Ex: if post-implementation incision ratio is less than 1.2, post-project connectivity should be "high". </t>
      </text>
    </comment>
    <comment ref="CM6" authorId="80" shapeId="0" xr:uid="{948B17A7-062C-465B-86B0-B31678126282}">
      <text>
        <t>[Threaded comment]
Your version of Excel allows you to read this threaded comment; however, any edits to it will get removed if the file is opened in a newer version of Excel. Learn more: https://go.microsoft.com/fwlink/?linkid=870924
Comment:
    Area of added floodplain storage resulting from project implementation.</t>
      </text>
    </comment>
    <comment ref="CN6" authorId="81" shapeId="0" xr:uid="{C540FABF-E9D4-460C-9B16-0759C0CE291E}">
      <text>
        <t xml:space="preserve">[Threaded comment]
Your version of Excel allows you to read this threaded comment; however, any edits to it will get removed if the file is opened in a newer version of Excel. Learn more: https://go.microsoft.com/fwlink/?linkid=870924
Comment:
    Note: not all practice types listed are possible to implement on a single stream segment. Only select the implemented options from the list provided in the Calculation Inputs Stream Connectivity Crediting section of the FFI web app. </t>
      </text>
    </comment>
    <comment ref="CP6" authorId="82" shapeId="0" xr:uid="{01D9E4CD-80AA-4662-9200-2F4B89955598}">
      <text>
        <t>[Threaded comment]
Your version of Excel allows you to read this threaded comment; however, any edits to it will get removed if the file is opened in a newer version of Excel. Learn more: https://go.microsoft.com/fwlink/?linkid=870924
Comment:
    The length of road that is proposed to be removed from the hydrologic flow path due to project implementation.</t>
      </text>
    </comment>
    <comment ref="CQ6" authorId="83" shapeId="0" xr:uid="{2D0226AC-F0BC-4BFA-B991-8BF82E69176E}">
      <text>
        <t>[Threaded comment]
Your version of Excel allows you to read this threaded comment; however, any edits to it will get removed if the file is opened in a newer version of Excel. Learn more: https://go.microsoft.com/fwlink/?linkid=870924
Comment:
    The area of field that is proposed to be removed from the hydrologic flow path due to project implementation.</t>
      </text>
    </comment>
    <comment ref="CR6" authorId="84" shapeId="0" xr:uid="{D7FE12B8-3918-4DBC-881A-9A808940E2D0}">
      <text>
        <t>[Threaded comment]
Your version of Excel allows you to read this threaded comment; however, any edits to it will get removed if the file is opened in a newer version of Excel. Learn more: https://go.microsoft.com/fwlink/?linkid=870924
Comment:
    Enter the anticipated incision ratio after project implementation. Value should not be less than 1 or greater than existing incision ratio.</t>
      </text>
    </comment>
    <comment ref="CS6" authorId="85" shapeId="0" xr:uid="{7F19DD4E-DEF7-427C-8D10-857C3B954E87}">
      <text>
        <t>[Threaded comment]
Your version of Excel allows you to read this threaded comment; however, any edits to it will get removed if the file is opened in a newer version of Excel. Learn more: https://go.microsoft.com/fwlink/?linkid=870924
Comment:
    The proposed area where incision ratio change will improve vertical connectivity. Value should not exceed total river corridor area minus existing unconstrained river corridor area.</t>
      </text>
    </comment>
    <comment ref="CT6" authorId="86" shapeId="0" xr:uid="{FEE63163-F723-4A5E-8C93-BA0735A4C883}">
      <text>
        <t>[Threaded comment]
Your version of Excel allows you to read this threaded comment; however, any edits to it will get removed if the file is opened in a newer version of Excel. Learn more: https://go.microsoft.com/fwlink/?linkid=870924
Comment:
    Once the FFI web application is publicly available, export or screenshot of inputs and outputs may replace individual data field requirements.</t>
      </text>
    </comment>
    <comment ref="CU6" authorId="87" shapeId="0" xr:uid="{2D664208-7384-4E85-9DDF-C82B5374C928}">
      <text>
        <t>[Threaded comment]
Your version of Excel allows you to read this threaded comment; however, any edits to it will get removed if the file is opened in a newer version of Excel. Learn more: https://go.microsoft.com/fwlink/?linkid=870924
Comment:
    Enter the estimated Phosphorus load reduction achieved through implementation calculated by the Functioning Floodplains Initiative (FFI) web application (link coming soon).</t>
      </text>
    </comment>
    <comment ref="CV6" authorId="88" shapeId="0" xr:uid="{27C05FEE-55A2-41BA-A174-6E89C64184E9}">
      <text>
        <t>[Threaded comment]
Your version of Excel allows you to read this threaded comment; however, any edits to it will get removed if the file is opened in a newer version of Excel. Learn more: https://go.microsoft.com/fwlink/?linkid=870924
Comment:
    Enter the estimated Phosphorus load reduction achieved through implementation calculated by the Functioning Floodplains Initiative (FFI) web application (link coming soon).</t>
      </text>
    </comment>
    <comment ref="CW6" authorId="89" shapeId="0" xr:uid="{F4C0891E-4C51-4E76-A4E5-0C774992670E}">
      <text>
        <t xml:space="preserve">[Threaded comment]
Your version of Excel allows you to read this threaded comment; however, any edits to it will get removed if the file is opened in a newer version of Excel. Learn more: https://go.microsoft.com/fwlink/?linkid=870924
Comment:
    Enter the date of restoration practice(s) implementation, if different from the project completed date. </t>
      </text>
    </comment>
    <comment ref="CY6" authorId="90" shapeId="0" xr:uid="{BED9BD9D-FD3D-4133-98E4-44A2F9836204}">
      <text>
        <t>[Threaded comment]
Your version of Excel allows you to read this threaded comment; however, any edits to it will get removed if the file is opened in a newer version of Excel. Learn more: https://go.microsoft.com/fwlink/?linkid=870924
Comment:
    Use the Water Quality Screening Tool to determine the TMDL drainage area the project is located within: https://anrweb.vt.gov/DEC/cleanWaterDashboard/ScreeningTool.aspx</t>
      </text>
    </comment>
    <comment ref="DE6" authorId="91" shapeId="0" xr:uid="{E0BEC446-44F9-4FD2-A8B3-5DA21E807EEE}">
      <text>
        <t>[Threaded comment]
Your version of Excel allows you to read this threaded comment; however, any edits to it will get removed if the file is opened in a newer version of Excel. Learn more: https://go.microsoft.com/fwlink/?linkid=870924
Comment:
    Required for Class 4 equivalent roads only</t>
      </text>
    </comment>
    <comment ref="DG6" authorId="92" shapeId="0" xr:uid="{3BD3E64B-EB30-49CE-BDC2-E564D4686F29}">
      <text>
        <t>[Threaded comment]
Your version of Excel allows you to read this threaded comment; however, any edits to it will get removed if the file is opened in a newer version of Excel. Learn more: https://go.microsoft.com/fwlink/?linkid=870924
Comment:
    Post-remediation road condition must be consistent with the Fully Meets condition in the MRGP standards</t>
      </text>
    </comment>
    <comment ref="DH6" authorId="93" shapeId="0" xr:uid="{391828A9-815C-4C39-B32D-06E02F98E0FB}">
      <text>
        <t xml:space="preserve">[Threaded comment]
Your version of Excel allows you to read this threaded comment; however, any edits to it will get removed if the file is opened in a newer version of Excel. Learn more: https://go.microsoft.com/fwlink/?linkid=870924
Comment:
    Enter the date the practice was installed/implemented, if different from the project completed date. </t>
      </text>
    </comment>
    <comment ref="DT6" authorId="94" shapeId="0" xr:uid="{E2FAA9DD-F352-4B79-A1D9-9828FF30ADA8}">
      <text>
        <t xml:space="preserve">[Threaded comment]
Your version of Excel allows you to read this threaded comment; however, any edits to it will get removed if the file is opened in a newer version of Excel. Learn more: https://go.microsoft.com/fwlink/?linkid=870924
Comment:
    Enter the date the practice was installed/implemented, if different from the project completed date. </t>
      </text>
    </comment>
    <comment ref="DV6" authorId="95" shapeId="0" xr:uid="{18741346-5720-4B40-A6C8-FE4943903BF3}">
      <text>
        <t xml:space="preserve">[Threaded comment]
Your version of Excel allows you to read this threaded comment; however, any edits to it will get removed if the file is opened in a newer version of Excel. Learn more: https://go.microsoft.com/fwlink/?linkid=870924
Comment:
    Required in order to identify occurrence of stacked practices. </t>
      </text>
    </comment>
    <comment ref="DZ6" authorId="96" shapeId="0" xr:uid="{2489ED51-E8C2-4E03-9CD5-3D1B05CA77E9}">
      <text>
        <t>[Threaded comment]
Your version of Excel allows you to read this threaded comment; however, any edits to it will get removed if the file is opened in a newer version of Excel. Learn more: https://go.microsoft.com/fwlink/?linkid=870924
Comment:
    If practice type = livestock exclusion, enter the number of acres of livestock excluded from a waterway. If practice type is grassed waterway or forage and biomass, corn to hay conversion, enter the acres of the practice implemented</t>
      </text>
    </comment>
    <comment ref="EA6" authorId="97" shapeId="0" xr:uid="{A4A99013-EC07-499F-99E1-F34E2B34C089}">
      <text>
        <t>[Threaded comment]
Your version of Excel allows you to read this threaded comment; however, any edits to it will get removed if the file is opened in a newer version of Excel. Learn more: https://go.microsoft.com/fwlink/?linkid=870924
Comment:
    To find the HUC 12 watershed for the project location, navigate to the ANR Atlas, expand the 'ANR Basemap Data' layer group, turn on the 'Watershed Boundary Dataset' layer then search the lat/lon of the project location to identify the correct HUC 12</t>
      </text>
    </comment>
    <comment ref="EC6" authorId="98" shapeId="0" xr:uid="{4C02F31F-9155-4A07-95A4-DEB2323639CF}">
      <text>
        <t xml:space="preserve">[Threaded comment]
Your version of Excel allows you to read this threaded comment; however, any edits to it will get removed if the file is opened in a newer version of Excel. Learn more: https://go.microsoft.com/fwlink/?linkid=870924
Comment:
    Optional: enter the HSG classification most representative of the practice implementation area, if known. </t>
      </text>
    </comment>
    <comment ref="ED6" authorId="99" shapeId="0" xr:uid="{953D2F57-BBE2-45B6-B009-155C5A9DE475}">
      <text>
        <t>[Threaded comment]
Your version of Excel allows you to read this threaded comment; however, any edits to it will get removed if the file is opened in a newer version of Excel. Learn more: https://go.microsoft.com/fwlink/?linkid=870924
Comment:
    Optional: enter the average slope of the field where the practice was implemented, if known.</t>
      </text>
    </comment>
    <comment ref="EE6" authorId="100" shapeId="0" xr:uid="{C60EF39E-EAB5-4392-95E7-17F57CF88568}">
      <text>
        <t xml:space="preserve">[Threaded comment]
Your version of Excel allows you to read this threaded comment; however, any edits to it will get removed if the file is opened in a newer version of Excel. Learn more: https://go.microsoft.com/fwlink/?linkid=870924
Comment:
    Enter the date the practice was installed/implemented, if different from the project completed date.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tc={39280EC4-A30D-4083-B44E-61BBBBFB5D33}</author>
  </authors>
  <commentList>
    <comment ref="B1" authorId="0" shapeId="0" xr:uid="{39280EC4-A30D-4083-B44E-61BBBBFB5D33}">
      <text>
        <t>[Threaded comment]
Your version of Excel allows you to read this threaded comment; however, any edits to it will get removed if the file is opened in a newer version of Excel. Learn more: https://go.microsoft.com/fwlink/?linkid=870924
Comment:
    Should this be only project types eligible for Formula Grant $</t>
      </text>
    </comment>
  </commentList>
</comments>
</file>

<file path=xl/sharedStrings.xml><?xml version="1.0" encoding="utf-8"?>
<sst xmlns="http://schemas.openxmlformats.org/spreadsheetml/2006/main" count="1734" uniqueCount="1530">
  <si>
    <t>To receive phosphorus credit for the land use conversion of newly planted buffers, CWIP needs to know the land use of the planted area prior to the buffer planting. Land uses have been simplified for reporting: Developed Pervious, Developed Impervious, Cropland, or Pasture. Cropland represents areas of corn or hay, while Pasture refers to agricultural areas of fertilized grasses with livestock. Developed Pervious refers to areas of lawn or turfgrass (no livestock), while Developed Impervious refers to areas of hard surfaces (e.g., driveways, parking lots). Note that Developed Impervious draining to a collection system (e.g., stormwater catch basins) is not credited in the buffer drainage area because the overland flow does not drain to buffer.</t>
  </si>
  <si>
    <t>Report Date*</t>
  </si>
  <si>
    <t>General Project Information</t>
  </si>
  <si>
    <t>WPD ID*</t>
  </si>
  <si>
    <t>Row Type*</t>
  </si>
  <si>
    <t>Project Type*</t>
  </si>
  <si>
    <t>Project Completed Date*</t>
  </si>
  <si>
    <t>Completed Performance Measure 1*</t>
  </si>
  <si>
    <t>Performance Measure Amount 1*</t>
  </si>
  <si>
    <t>Completed Performance Measure 2</t>
  </si>
  <si>
    <t>Performance Measure Amount 2</t>
  </si>
  <si>
    <t>Stormwater BMP Type*</t>
  </si>
  <si>
    <t>TMDL Drainage Area*</t>
  </si>
  <si>
    <t>MS4 Community</t>
  </si>
  <si>
    <t>Infiltration Rate (in/hr)*</t>
  </si>
  <si>
    <t>Porous Pavement Filter Course Depth (inches)*</t>
  </si>
  <si>
    <t>BMP Storage Volume (cubic ft)*</t>
  </si>
  <si>
    <r>
      <t xml:space="preserve">Acres of </t>
    </r>
    <r>
      <rPr>
        <b/>
        <u/>
        <sz val="11"/>
        <color rgb="FF000000"/>
        <rFont val="Calibri"/>
        <family val="2"/>
      </rPr>
      <t>impervious</t>
    </r>
    <r>
      <rPr>
        <b/>
        <sz val="11"/>
        <color rgb="FF000000"/>
        <rFont val="Calibri"/>
        <family val="2"/>
      </rPr>
      <t xml:space="preserve"> within BMP drainage area*</t>
    </r>
  </si>
  <si>
    <r>
      <t xml:space="preserve">Acres of </t>
    </r>
    <r>
      <rPr>
        <b/>
        <u/>
        <sz val="11"/>
        <color rgb="FF000000"/>
        <rFont val="Calibri"/>
        <family val="2"/>
      </rPr>
      <t>pervious</t>
    </r>
    <r>
      <rPr>
        <b/>
        <sz val="11"/>
        <color rgb="FF000000"/>
        <rFont val="Calibri"/>
        <family val="2"/>
      </rPr>
      <t xml:space="preserve"> within BMP drainage area*</t>
    </r>
  </si>
  <si>
    <t>Is this a retrofit of an existing BMP?*</t>
  </si>
  <si>
    <r>
      <t xml:space="preserve">Original acres of </t>
    </r>
    <r>
      <rPr>
        <b/>
        <u/>
        <sz val="11"/>
        <color rgb="FF000000"/>
        <rFont val="Calibri"/>
        <family val="2"/>
      </rPr>
      <t>impervious</t>
    </r>
    <r>
      <rPr>
        <b/>
        <sz val="11"/>
        <color rgb="FF000000"/>
        <rFont val="Calibri"/>
        <family val="2"/>
      </rPr>
      <t xml:space="preserve"> within BMP drainage area* </t>
    </r>
  </si>
  <si>
    <r>
      <t xml:space="preserve">Original acres of </t>
    </r>
    <r>
      <rPr>
        <b/>
        <u/>
        <sz val="11"/>
        <color rgb="FF000000"/>
        <rFont val="Calibri"/>
        <family val="2"/>
      </rPr>
      <t>pervious</t>
    </r>
    <r>
      <rPr>
        <b/>
        <sz val="11"/>
        <color rgb="FF000000"/>
        <rFont val="Calibri"/>
        <family val="2"/>
      </rPr>
      <t xml:space="preserve"> within BMP drainage area*</t>
    </r>
  </si>
  <si>
    <t>Original BMP Storage Volume (cubic ft)*</t>
  </si>
  <si>
    <t>Stormwater BMP Notes</t>
  </si>
  <si>
    <t>Average Buffer Width (ft)*</t>
  </si>
  <si>
    <t>Buffer Length (feet)*</t>
  </si>
  <si>
    <t>Buffer acres*</t>
  </si>
  <si>
    <t xml:space="preserve">Prior land use of buffer area </t>
  </si>
  <si>
    <r>
      <t>Upland buffer drainage area</t>
    </r>
    <r>
      <rPr>
        <b/>
        <sz val="8"/>
        <color theme="1"/>
        <rFont val="Calibri"/>
        <family val="2"/>
        <scheme val="minor"/>
      </rPr>
      <t xml:space="preserve"> (5x buffer acres)</t>
    </r>
  </si>
  <si>
    <t>Upland buffer drainage area land use #1*</t>
  </si>
  <si>
    <t>Percent of upland land use #1*</t>
  </si>
  <si>
    <t>Acres of upland land use #1</t>
  </si>
  <si>
    <t>Upland buffer drainage area land use #2</t>
  </si>
  <si>
    <t>Percent of upland land use #2</t>
  </si>
  <si>
    <t>Acres of upland land use #2</t>
  </si>
  <si>
    <t>Upland buffer drainage area land use #3</t>
  </si>
  <si>
    <t>Percent of upland land use #3</t>
  </si>
  <si>
    <t>Acres of upland land use #3</t>
  </si>
  <si>
    <t>Does impervious drain to a collection system?</t>
  </si>
  <si>
    <t>Sum of land use percentages</t>
  </si>
  <si>
    <t>Buffer Notes</t>
  </si>
  <si>
    <t>Length of shoreline restoration (ft)*</t>
  </si>
  <si>
    <t>Average bank height of project (ft)*</t>
  </si>
  <si>
    <t>Shoreline restoration notes</t>
  </si>
  <si>
    <t>Additional BMP</t>
  </si>
  <si>
    <t>Row Type</t>
  </si>
  <si>
    <t xml:space="preserve">Project Type </t>
  </si>
  <si>
    <t>Y/N</t>
  </si>
  <si>
    <t>BMP Type</t>
  </si>
  <si>
    <t>Infiltration Rate</t>
  </si>
  <si>
    <t>Drainage area</t>
  </si>
  <si>
    <t>Performance Measures</t>
  </si>
  <si>
    <t>Town/County/Region</t>
  </si>
  <si>
    <t>Basins</t>
  </si>
  <si>
    <t>Land Use</t>
  </si>
  <si>
    <t>MS4</t>
  </si>
  <si>
    <t>Land Uses</t>
  </si>
  <si>
    <t>Road project types</t>
  </si>
  <si>
    <t>Erosion rates</t>
  </si>
  <si>
    <t>Road types</t>
  </si>
  <si>
    <t>Road Surfaces</t>
  </si>
  <si>
    <t>General Project</t>
  </si>
  <si>
    <t>Yes</t>
  </si>
  <si>
    <t>Extended Dry Detension Basin</t>
  </si>
  <si>
    <t>0.17 (HSG C, Sandy Clay Loam)</t>
  </si>
  <si>
    <t>Mettawee River</t>
  </si>
  <si>
    <t>Acres assessed/covered by plan</t>
  </si>
  <si>
    <t>Statewide</t>
  </si>
  <si>
    <t>Developed Pervious</t>
  </si>
  <si>
    <t>N/A</t>
  </si>
  <si>
    <t>Linear practices</t>
  </si>
  <si>
    <t>Severe: 6 inches per year</t>
  </si>
  <si>
    <t>Private road</t>
  </si>
  <si>
    <t>Class 4</t>
  </si>
  <si>
    <t>No</t>
  </si>
  <si>
    <t>Grass Conveyance Swale</t>
  </si>
  <si>
    <t>0.27 (HSG C, Silt Loam)</t>
  </si>
  <si>
    <t>Poultney River</t>
  </si>
  <si>
    <t>Lake Champlain Basin</t>
  </si>
  <si>
    <t xml:space="preserve">Developed Impervious </t>
  </si>
  <si>
    <t>City of Burlington</t>
  </si>
  <si>
    <t>Developed Impervious</t>
  </si>
  <si>
    <t>Outlet stabilization</t>
  </si>
  <si>
    <t>Moderate: 4 inches per year</t>
  </si>
  <si>
    <t>Municipal road</t>
  </si>
  <si>
    <t>Gravel</t>
  </si>
  <si>
    <t>Gravel Wetland</t>
  </si>
  <si>
    <t>0.52 (HSG B, Loam)</t>
  </si>
  <si>
    <t>South Lake B Direct Drainage</t>
  </si>
  <si>
    <t>Acres of agricultural land treated</t>
  </si>
  <si>
    <t>Connecticut River Basin</t>
  </si>
  <si>
    <t>Burlington International Airport</t>
  </si>
  <si>
    <t>Cropland</t>
  </si>
  <si>
    <t xml:space="preserve">Class 4 gully erosion remediation </t>
  </si>
  <si>
    <t>Low: 2 inches per year</t>
  </si>
  <si>
    <t>Paved with open ditches</t>
  </si>
  <si>
    <t>1.02 (HSG B, Sandy Loam)</t>
  </si>
  <si>
    <t>South Lake A Direct Drainage</t>
  </si>
  <si>
    <t>Acres of agricultural land treated by filter strip buffer</t>
  </si>
  <si>
    <t>Addison County</t>
  </si>
  <si>
    <t>Town of Colchester</t>
  </si>
  <si>
    <t>Pasture</t>
  </si>
  <si>
    <t>Paved with catch basins</t>
  </si>
  <si>
    <t>Agricultural Pollution Prevention - Implementation</t>
  </si>
  <si>
    <t xml:space="preserve">Hydrodynamic (Swirl) Separator </t>
  </si>
  <si>
    <t>2.41 (HSG A, Loamy Sand)</t>
  </si>
  <si>
    <t>Port Henry Direct Drainage</t>
  </si>
  <si>
    <t>Bennington County</t>
  </si>
  <si>
    <t>Town of Essex</t>
  </si>
  <si>
    <t>Forest</t>
  </si>
  <si>
    <t>Infiltration Trench</t>
  </si>
  <si>
    <t>8.27 (HSG A, Sand)</t>
  </si>
  <si>
    <t>Lewis Creek</t>
  </si>
  <si>
    <t>Acres of agricultural land treated by grassed waterways</t>
  </si>
  <si>
    <t>Caledonia County</t>
  </si>
  <si>
    <t>Village of Essex Junction</t>
  </si>
  <si>
    <t>Little Otter Creek</t>
  </si>
  <si>
    <t>Chittenden County</t>
  </si>
  <si>
    <t>Town of Milton</t>
  </si>
  <si>
    <t>Porous Pavement with Impermeable Underline or Underdrain</t>
  </si>
  <si>
    <t>Otter Creek</t>
  </si>
  <si>
    <t>Essex County</t>
  </si>
  <si>
    <t>Town of Rutland</t>
  </si>
  <si>
    <t>Porous Pavement with Infiltration</t>
  </si>
  <si>
    <t>Otter Creek Direct Drainage</t>
  </si>
  <si>
    <t>Acres of existing impervious surface treated</t>
  </si>
  <si>
    <t>Franklin County</t>
  </si>
  <si>
    <t>City of St. Albans</t>
  </si>
  <si>
    <t>Rain Garden/Biorentention with Underdrain</t>
  </si>
  <si>
    <t>Main Lake Direct Drainage</t>
  </si>
  <si>
    <t>Acres of floodplain reconnected/restored</t>
  </si>
  <si>
    <t>Grand Isle County</t>
  </si>
  <si>
    <t>Town of St. Albans</t>
  </si>
  <si>
    <t>Rain Garden/Biorentention without Underdrain</t>
  </si>
  <si>
    <t>Winooski River</t>
  </si>
  <si>
    <t>Lamoille County</t>
  </si>
  <si>
    <t>Town of Shelburne</t>
  </si>
  <si>
    <t>Sand Filter with Underdrain</t>
  </si>
  <si>
    <t>Laplatte River</t>
  </si>
  <si>
    <t>Acres of impervious surface removed</t>
  </si>
  <si>
    <t>Orange County</t>
  </si>
  <si>
    <t>2 - Castleton River (VT02-03)</t>
  </si>
  <si>
    <t>City of South Burlington</t>
  </si>
  <si>
    <t>Subsurface Infiltration</t>
  </si>
  <si>
    <t>Burlington Bay - CSO</t>
  </si>
  <si>
    <t>Orleans County</t>
  </si>
  <si>
    <t>2 - Hubbardton River (VT02-02)</t>
  </si>
  <si>
    <t>University of Vermont</t>
  </si>
  <si>
    <t>Surface Infiltration</t>
  </si>
  <si>
    <t>Burlington Bay Direct Drainage</t>
  </si>
  <si>
    <t>Acres of livestock excluded</t>
  </si>
  <si>
    <t>Rutland County</t>
  </si>
  <si>
    <t>2 - Mettawee River Watershed (VT02-05)</t>
  </si>
  <si>
    <t>Town of Williston</t>
  </si>
  <si>
    <t>Cumberland Bay Direct Drainage</t>
  </si>
  <si>
    <t>Washington County</t>
  </si>
  <si>
    <t xml:space="preserve">2 - Poultney Mettawee Basin </t>
  </si>
  <si>
    <t>City of Winooski</t>
  </si>
  <si>
    <t>Dam Removal - Implementation</t>
  </si>
  <si>
    <t>Wet Pond</t>
  </si>
  <si>
    <t>Saranac River</t>
  </si>
  <si>
    <t>Windham County</t>
  </si>
  <si>
    <t>2 - Poultney River and Tributaries (VT02-01)</t>
  </si>
  <si>
    <t>Lamoille River</t>
  </si>
  <si>
    <t>Windsor County</t>
  </si>
  <si>
    <t>2 - Upper Poultney Watershed (VT02-04)</t>
  </si>
  <si>
    <t>Malletts Bay Direct Drainage</t>
  </si>
  <si>
    <t>Addison</t>
  </si>
  <si>
    <t>3 - Clarendon River (VT03-15)</t>
  </si>
  <si>
    <t>Floodplain/Stream Restoration - Implementation</t>
  </si>
  <si>
    <t>Northeast Arm Direct Drainage</t>
  </si>
  <si>
    <t>Albany</t>
  </si>
  <si>
    <t>3 - Cold River (VT03-16)</t>
  </si>
  <si>
    <t>St. Albans Bay Direct Drainage</t>
  </si>
  <si>
    <t>Acres of riparian corridor conserved</t>
  </si>
  <si>
    <t>Alburg</t>
  </si>
  <si>
    <t>3 - Dead Creek (VT03-09)</t>
  </si>
  <si>
    <t>Forestry - Design</t>
  </si>
  <si>
    <t>Mississquoi Bay Direct Drainage</t>
  </si>
  <si>
    <t>Andover</t>
  </si>
  <si>
    <t>3 - East Creek (Basin 3) (VT03-14)</t>
  </si>
  <si>
    <t>Mississquoi River</t>
  </si>
  <si>
    <t>Acres of wetland restored</t>
  </si>
  <si>
    <t>Arlington</t>
  </si>
  <si>
    <t>3 - Furnace Brook and Tributaries (VT03-13)</t>
  </si>
  <si>
    <t>Isle La Motte Direct Drainage</t>
  </si>
  <si>
    <t>Athens</t>
  </si>
  <si>
    <t>3 - Lemon Fair River (VT03-10)</t>
  </si>
  <si>
    <t>Black River-headwaters to Seaver Branch</t>
  </si>
  <si>
    <t>Averill</t>
  </si>
  <si>
    <t>3 - Lewis Creek (VT03-08)</t>
  </si>
  <si>
    <t>Forestry - Implementation</t>
  </si>
  <si>
    <t>Black River-Seaver Branch to Lords Creek</t>
  </si>
  <si>
    <t>Avery's Gore</t>
  </si>
  <si>
    <t>3 - Little Otter Creek (VT03-07)</t>
  </si>
  <si>
    <t>Lords Creek</t>
  </si>
  <si>
    <t>Bakersfield</t>
  </si>
  <si>
    <t>3 - Lower Otter Creek (VT03-01)</t>
  </si>
  <si>
    <t>Black River-Lords Creek to mouth</t>
  </si>
  <si>
    <t>Baltimore</t>
  </si>
  <si>
    <t>3 - Mid-Mainstem Otter Creek (VT03-03)</t>
  </si>
  <si>
    <t>Barton River-headwaters to Roaring Brook</t>
  </si>
  <si>
    <t>Barnard</t>
  </si>
  <si>
    <t>3 - Middlebury River (VT03-12)</t>
  </si>
  <si>
    <t>Barton River-Roaring Branch to Willoughby River</t>
  </si>
  <si>
    <t>Barnet</t>
  </si>
  <si>
    <t>3 - Mill River (VT03-17)</t>
  </si>
  <si>
    <t>Willoughby River</t>
  </si>
  <si>
    <t>Barre City</t>
  </si>
  <si>
    <t>3 - New Haven River (VT03-11)</t>
  </si>
  <si>
    <t>Barton River-Willoughby River to mouth</t>
  </si>
  <si>
    <t>Linear feet of riparian corridor buffer planted/restored</t>
  </si>
  <si>
    <t>Barre Town</t>
  </si>
  <si>
    <t xml:space="preserve">3 - Otter Creek Basin </t>
  </si>
  <si>
    <t>Clyde River-headwaters to Echo Lake stream</t>
  </si>
  <si>
    <t>Linear feet of riparian corridor conserved</t>
  </si>
  <si>
    <t>Barton</t>
  </si>
  <si>
    <t>3 - Tribs to Mid Mainstem Otter Creek (VT03-04)</t>
  </si>
  <si>
    <t>Seymour and Echo Lakes</t>
  </si>
  <si>
    <t>Linear feet of road drainage improved</t>
  </si>
  <si>
    <t>Belvidere</t>
  </si>
  <si>
    <t>3 - Tributaries to Lower Otter Creek (VT03-02)</t>
  </si>
  <si>
    <t>Clyde River-Echo Lake stream to mouth</t>
  </si>
  <si>
    <t>Bennington</t>
  </si>
  <si>
    <t>3 - Tributaries to Upper Otter Creek (VT03-06)</t>
  </si>
  <si>
    <t>Lake Shoreland - Implementation</t>
  </si>
  <si>
    <t>Direct drainage-south end of Lake Memphremagog</t>
  </si>
  <si>
    <t>Linear feet of stream restored</t>
  </si>
  <si>
    <t>Benson</t>
  </si>
  <si>
    <t>3 - Upper Otter Creek (VT03-05)</t>
  </si>
  <si>
    <t>Berkshire</t>
  </si>
  <si>
    <t>3 - Upper Otter Creek Watershed (VT03-18)</t>
  </si>
  <si>
    <t>Berlin</t>
  </si>
  <si>
    <t>4 - East Creek (Basin 4) (VT04-03)</t>
  </si>
  <si>
    <t>Bethel</t>
  </si>
  <si>
    <t xml:space="preserve">4 - Lower Lake Champlain Basin </t>
  </si>
  <si>
    <t>Bloomfield</t>
  </si>
  <si>
    <t>4 - Middle Lower Champlain Tribs (VT04-02)</t>
  </si>
  <si>
    <t>Bolton</t>
  </si>
  <si>
    <t>4 - Northern Lower Champlain Tribs (VT04-01)</t>
  </si>
  <si>
    <t>Bradford</t>
  </si>
  <si>
    <t>4 - Southern Lower Champlain Tribs (VT04-04)</t>
  </si>
  <si>
    <t>Braintree</t>
  </si>
  <si>
    <t>5 - Alburg Drainage (VT05-03)</t>
  </si>
  <si>
    <t>Brandon</t>
  </si>
  <si>
    <t>5 - Burlington Bay Direct Drainage (VT05-10)</t>
  </si>
  <si>
    <t>Brattleboro</t>
  </si>
  <si>
    <t>5 - Grand Isle Land Drainage (VT05-05)</t>
  </si>
  <si>
    <t>Bridgewater</t>
  </si>
  <si>
    <t>5 - Lake Carmi (VT05-02L01)</t>
  </si>
  <si>
    <t>Bridport</t>
  </si>
  <si>
    <t xml:space="preserve">5 - Lake Carmi Watershed </t>
  </si>
  <si>
    <t>Brighton</t>
  </si>
  <si>
    <t>5 - Lake Iroquois (VT05-11L02)</t>
  </si>
  <si>
    <t>Bristol</t>
  </si>
  <si>
    <t>5 - Lower Northeast Arm Direct (VT05-08)</t>
  </si>
  <si>
    <t>River Corridor Easement - Design</t>
  </si>
  <si>
    <t>Brookfield</t>
  </si>
  <si>
    <t>5 - Malletts Bay Drainage (VT05-09)</t>
  </si>
  <si>
    <t>River Corridor Easement - Implementation</t>
  </si>
  <si>
    <t>Brookline</t>
  </si>
  <si>
    <t>5 - North Hero Land Drainage (VT05-04)</t>
  </si>
  <si>
    <t>Brownington</t>
  </si>
  <si>
    <t>5 - Pike River (VT05-02)</t>
  </si>
  <si>
    <t>Brunswick</t>
  </si>
  <si>
    <t>5 - Rock River (Basin 5) (VT05-01)</t>
  </si>
  <si>
    <t>Buel's Gore</t>
  </si>
  <si>
    <t>5 - Shelburne Bay Direct Drainage (VT05-11)</t>
  </si>
  <si>
    <t>Burke</t>
  </si>
  <si>
    <t>5 - Southern Main Lake Direct (VT05-12)</t>
  </si>
  <si>
    <t>Burlington</t>
  </si>
  <si>
    <t>5 - St. Albans Bay Drainage (VT05-07)</t>
  </si>
  <si>
    <t>Cabot</t>
  </si>
  <si>
    <t xml:space="preserve">5 - Upper Lake Champlain Basin </t>
  </si>
  <si>
    <t>Road Project - Implementation</t>
  </si>
  <si>
    <t>Calais</t>
  </si>
  <si>
    <t>5 - Upper Northeast Arm Direct (VT05-06)</t>
  </si>
  <si>
    <t>Cambridge</t>
  </si>
  <si>
    <t>6 - Black Creek (VT06-05)</t>
  </si>
  <si>
    <t>Canaan</t>
  </si>
  <si>
    <t>6 - Lower Missisquoi River (VT06-01)</t>
  </si>
  <si>
    <t>Castleton</t>
  </si>
  <si>
    <t>6 - Mid Missisquoi River (VT06-02)</t>
  </si>
  <si>
    <t>Cavendish</t>
  </si>
  <si>
    <t xml:space="preserve">6 - Missisquoi River Basin </t>
  </si>
  <si>
    <t>Charleston</t>
  </si>
  <si>
    <t>6 - Tributaries to Lower Missisquoi (VT06-03)</t>
  </si>
  <si>
    <t>Stormwater - Implementation</t>
  </si>
  <si>
    <t>Charlotte</t>
  </si>
  <si>
    <t>6 - Tributaries to Mid Missisquoi (VT06-04)</t>
  </si>
  <si>
    <t>Chelsea</t>
  </si>
  <si>
    <t>6 - Trout River (VT06-07)</t>
  </si>
  <si>
    <t>Chester</t>
  </si>
  <si>
    <t>6 - Tyler Branch (VT06-06)</t>
  </si>
  <si>
    <t>Chittenden</t>
  </si>
  <si>
    <t>6 - Upper Missisquoi River (VT06-08)</t>
  </si>
  <si>
    <t>Clarendon</t>
  </si>
  <si>
    <t>7 - Brewster River (VT07-13)</t>
  </si>
  <si>
    <t>Colchester</t>
  </si>
  <si>
    <t>7 - Elmore Branch (VT07-20)</t>
  </si>
  <si>
    <t>Concord</t>
  </si>
  <si>
    <t>7 - Gihon River (VT07-15)</t>
  </si>
  <si>
    <t>Number of drainage structures installed/repaired</t>
  </si>
  <si>
    <t>Corinth</t>
  </si>
  <si>
    <t>7 - Green River (Basin 7) (VT07-18)</t>
  </si>
  <si>
    <t>Cornwall</t>
  </si>
  <si>
    <t>7 - Kenfield Brook (VT07-16)</t>
  </si>
  <si>
    <t>Coventry</t>
  </si>
  <si>
    <t xml:space="preserve">7 - Lamoille River Basin </t>
  </si>
  <si>
    <t>Number of final (100%) designs completed</t>
  </si>
  <si>
    <t>Craftsbury</t>
  </si>
  <si>
    <t>7 - Lower Browns River (VT07-10)</t>
  </si>
  <si>
    <t>Danby</t>
  </si>
  <si>
    <t>7 - Lower Headwaters Lamoille River (VT07-21)</t>
  </si>
  <si>
    <t>Danville</t>
  </si>
  <si>
    <t>7 - Lower Lamoille River (VT07-01)</t>
  </si>
  <si>
    <t>Derby</t>
  </si>
  <si>
    <t>7 - Lower Mid-Lamoille River (VT07-02)</t>
  </si>
  <si>
    <t>Dorset</t>
  </si>
  <si>
    <t>7 - Mill Brook (VT07-09)</t>
  </si>
  <si>
    <t>Dover</t>
  </si>
  <si>
    <t>7 - North Branch Lamoille River (VT07-14)</t>
  </si>
  <si>
    <t>Dummerston</t>
  </si>
  <si>
    <t>7 - Ryder Brook (VT07-17)</t>
  </si>
  <si>
    <t>Number of preliminary (30%) designs completed</t>
  </si>
  <si>
    <t>Duxbury</t>
  </si>
  <si>
    <t>7 - Seymour River (VT07-12)</t>
  </si>
  <si>
    <t>Number of projects explored for design and/or implementation</t>
  </si>
  <si>
    <t>East Haven</t>
  </si>
  <si>
    <t>7 - Tributaries to Lower Mid Lamoille (VT07-03)</t>
  </si>
  <si>
    <t>Wetland Restoration - Implementation</t>
  </si>
  <si>
    <t>Number of projects identified</t>
  </si>
  <si>
    <t>East Montpelier</t>
  </si>
  <si>
    <t>7 - Tributaries to Upper Lamoille River (VT07-08)</t>
  </si>
  <si>
    <t>Eden</t>
  </si>
  <si>
    <t>7 - Tributaries to Upper Mid Lamoille (A) (VT07-05)</t>
  </si>
  <si>
    <t>Number of river corridor/floodplain encroachments removed or retrofitted</t>
  </si>
  <si>
    <t>Elmore</t>
  </si>
  <si>
    <t>7 - Tributaries to Upper Mid Lamoille (B) (VT07-06)</t>
  </si>
  <si>
    <t>Enosburgh</t>
  </si>
  <si>
    <t>7 - Upper Browns River (VT07-11)</t>
  </si>
  <si>
    <t>Essex</t>
  </si>
  <si>
    <t>7 - Upper Headwaters Lamoille River (VT07-22)</t>
  </si>
  <si>
    <t>Number of stream crossings improved</t>
  </si>
  <si>
    <t>Fair Haven</t>
  </si>
  <si>
    <t>7 - Upper Lamoille River (VT07-07)</t>
  </si>
  <si>
    <t>Fairfax</t>
  </si>
  <si>
    <t>7 - Upper Mid Lamoille River (VT07-04)</t>
  </si>
  <si>
    <t>Fairfield</t>
  </si>
  <si>
    <t>7 - Wild Branch (VT07-19)</t>
  </si>
  <si>
    <t>Fairlee</t>
  </si>
  <si>
    <t>8 - Dog River (VT08-17)</t>
  </si>
  <si>
    <t>Fayston</t>
  </si>
  <si>
    <t>8 - Huntington River (VT08-10)</t>
  </si>
  <si>
    <t>Ferdinand</t>
  </si>
  <si>
    <t>8 - Jail Branch Winooski River (VT08-15)</t>
  </si>
  <si>
    <t>Ferrisburgh</t>
  </si>
  <si>
    <t>8 - Kingsbury Branch Winooski River (VT08-14)</t>
  </si>
  <si>
    <t>Fletcher</t>
  </si>
  <si>
    <t>8 - Lower Little River (VT08-11)</t>
  </si>
  <si>
    <t>Franklin</t>
  </si>
  <si>
    <t>8 - Lower Mad River Tributaries (VT08-19)</t>
  </si>
  <si>
    <t>Georgia</t>
  </si>
  <si>
    <t>8 - Lower Mid-Winooski River (VT08-03)</t>
  </si>
  <si>
    <t>Stream miles assessed/covered by plan</t>
  </si>
  <si>
    <t>Glastenbury</t>
  </si>
  <si>
    <t>8 - Lower Winooski River (VT08-01)</t>
  </si>
  <si>
    <t>Stream miles reconnected for stream equilibrium/aquatic organism passage</t>
  </si>
  <si>
    <t>Glover</t>
  </si>
  <si>
    <t>8 - Mad River (VT08-18)</t>
  </si>
  <si>
    <t>Goshen</t>
  </si>
  <si>
    <t>8 - North Branch Winooski River (VT08-13)</t>
  </si>
  <si>
    <t>Grafton</t>
  </si>
  <si>
    <t>8 - Stevens Branch Winooski River (VT08-16)</t>
  </si>
  <si>
    <t>Granby</t>
  </si>
  <si>
    <t>8 - Tributaries to Lower Mid-Winooski (VT08-04)</t>
  </si>
  <si>
    <t>Grand Isle</t>
  </si>
  <si>
    <t>8 - Tributaries to Lower Winooski (VT08-02)</t>
  </si>
  <si>
    <t>Granville</t>
  </si>
  <si>
    <t>8 - Tributaries to Upper Mid-Winooski (VT08-06)</t>
  </si>
  <si>
    <t>Greensboro</t>
  </si>
  <si>
    <t>8 - Tributaries to Upper Winooski (VT08-08)</t>
  </si>
  <si>
    <t>Groton</t>
  </si>
  <si>
    <t>8 - Upper Little River (VT08-12)</t>
  </si>
  <si>
    <t>Guildhall</t>
  </si>
  <si>
    <t>8 - Upper Mad River Tributaries (VT08-20)</t>
  </si>
  <si>
    <t>Guilford</t>
  </si>
  <si>
    <t>8 - Upper Mid-Winooski River (VT08-05)</t>
  </si>
  <si>
    <t>Halifax</t>
  </si>
  <si>
    <t>8 - Upper Winooski River (VT08-07)</t>
  </si>
  <si>
    <t>Hancock</t>
  </si>
  <si>
    <t xml:space="preserve">8 - Winooski River Basin </t>
  </si>
  <si>
    <t>Hardwick</t>
  </si>
  <si>
    <t>8 - Winooski River Headwaters (VT08-09)</t>
  </si>
  <si>
    <t>Hartford</t>
  </si>
  <si>
    <t>Hartland</t>
  </si>
  <si>
    <t>Highgate</t>
  </si>
  <si>
    <t>Hinesburg</t>
  </si>
  <si>
    <t>Holland</t>
  </si>
  <si>
    <t>Hubbardton</t>
  </si>
  <si>
    <t>Huntington</t>
  </si>
  <si>
    <t>Hyde Park</t>
  </si>
  <si>
    <t>Ira</t>
  </si>
  <si>
    <t>Irasburg</t>
  </si>
  <si>
    <t>Isle La Motte</t>
  </si>
  <si>
    <t>Jamaica</t>
  </si>
  <si>
    <t>Jay</t>
  </si>
  <si>
    <t>Jericho</t>
  </si>
  <si>
    <t>Johnson</t>
  </si>
  <si>
    <t>Killington</t>
  </si>
  <si>
    <t>Kirby</t>
  </si>
  <si>
    <t>Landgrove</t>
  </si>
  <si>
    <t>Leicester</t>
  </si>
  <si>
    <t>Lemington</t>
  </si>
  <si>
    <t>Lewis</t>
  </si>
  <si>
    <t>Lincoln</t>
  </si>
  <si>
    <t>Londonderry</t>
  </si>
  <si>
    <t>Lowell</t>
  </si>
  <si>
    <t>Ludlow</t>
  </si>
  <si>
    <t>Lunenburg</t>
  </si>
  <si>
    <t>Lyndon</t>
  </si>
  <si>
    <t>Maidstone</t>
  </si>
  <si>
    <t>Manchester</t>
  </si>
  <si>
    <t>Marlboro</t>
  </si>
  <si>
    <t>Marshfield</t>
  </si>
  <si>
    <t>Mendon</t>
  </si>
  <si>
    <t>Middlebury</t>
  </si>
  <si>
    <t>Middlesex</t>
  </si>
  <si>
    <t>Middletown Springs</t>
  </si>
  <si>
    <t>Milton</t>
  </si>
  <si>
    <t>Monkton</t>
  </si>
  <si>
    <t>Montgomery</t>
  </si>
  <si>
    <t>Montpelier</t>
  </si>
  <si>
    <t>Moretown</t>
  </si>
  <si>
    <t>Morgan</t>
  </si>
  <si>
    <t>Morristown</t>
  </si>
  <si>
    <t>Mount Holly</t>
  </si>
  <si>
    <t>Mount Tabor</t>
  </si>
  <si>
    <t>New Haven</t>
  </si>
  <si>
    <t>Newark</t>
  </si>
  <si>
    <t>Newbury</t>
  </si>
  <si>
    <t>Newfane</t>
  </si>
  <si>
    <t>Newport City</t>
  </si>
  <si>
    <t>Newport Town</t>
  </si>
  <si>
    <t>North Hero</t>
  </si>
  <si>
    <t>Northfield</t>
  </si>
  <si>
    <t>Norton</t>
  </si>
  <si>
    <t>Norwich</t>
  </si>
  <si>
    <t>Orange</t>
  </si>
  <si>
    <t>Orwell</t>
  </si>
  <si>
    <t>Panton</t>
  </si>
  <si>
    <t>Pawlet</t>
  </si>
  <si>
    <t>Peacham</t>
  </si>
  <si>
    <t>Peru</t>
  </si>
  <si>
    <t>Pittsfield</t>
  </si>
  <si>
    <t>Pittsford</t>
  </si>
  <si>
    <t>Plainfield</t>
  </si>
  <si>
    <t>Plymouth</t>
  </si>
  <si>
    <t>Pomfret</t>
  </si>
  <si>
    <t>Poultney</t>
  </si>
  <si>
    <t>Pownal</t>
  </si>
  <si>
    <t>Proctor</t>
  </si>
  <si>
    <t>Putney</t>
  </si>
  <si>
    <t>Randolph</t>
  </si>
  <si>
    <t>Reading</t>
  </si>
  <si>
    <t>Readsboro</t>
  </si>
  <si>
    <t>Richford</t>
  </si>
  <si>
    <t>Richmond</t>
  </si>
  <si>
    <t>Ripton</t>
  </si>
  <si>
    <t>Rochester</t>
  </si>
  <si>
    <t>Rockingham</t>
  </si>
  <si>
    <t>Roxbury</t>
  </si>
  <si>
    <t>Royalton</t>
  </si>
  <si>
    <t>Rupert</t>
  </si>
  <si>
    <t>Rutland City</t>
  </si>
  <si>
    <t>Rutland Town</t>
  </si>
  <si>
    <t>Ryegate</t>
  </si>
  <si>
    <t>Salisbury</t>
  </si>
  <si>
    <t>Sandgate</t>
  </si>
  <si>
    <t>Searsburg</t>
  </si>
  <si>
    <t>Shaftsbury</t>
  </si>
  <si>
    <t>Sharon</t>
  </si>
  <si>
    <t>Sheffield</t>
  </si>
  <si>
    <t>Shelburne</t>
  </si>
  <si>
    <t>Sheldon</t>
  </si>
  <si>
    <t>Shoreham</t>
  </si>
  <si>
    <t>Shrewsbury</t>
  </si>
  <si>
    <t>Somerset</t>
  </si>
  <si>
    <t>South Burlington</t>
  </si>
  <si>
    <t>South Hero</t>
  </si>
  <si>
    <t>Springfield</t>
  </si>
  <si>
    <t>St. Albans City</t>
  </si>
  <si>
    <t>St. Albans Town</t>
  </si>
  <si>
    <t>St. George</t>
  </si>
  <si>
    <t>St. Johnsbury</t>
  </si>
  <si>
    <t>Stamford</t>
  </si>
  <si>
    <t>Stannard</t>
  </si>
  <si>
    <t>Starksboro</t>
  </si>
  <si>
    <t>Stockbridge</t>
  </si>
  <si>
    <t>Stowe</t>
  </si>
  <si>
    <t>Strafford</t>
  </si>
  <si>
    <t>Stratton</t>
  </si>
  <si>
    <t>Sudbury</t>
  </si>
  <si>
    <t>Sunderland</t>
  </si>
  <si>
    <t>Sutton</t>
  </si>
  <si>
    <t>Swanton</t>
  </si>
  <si>
    <t>17 - Coaticook River (VT17-03)</t>
  </si>
  <si>
    <t>Thetford</t>
  </si>
  <si>
    <t xml:space="preserve">17 - Lake Memphremagog Basin </t>
  </si>
  <si>
    <t>Tinmouth</t>
  </si>
  <si>
    <t>17 - Lake Memphremagog Direct (VT17-01)</t>
  </si>
  <si>
    <t>Topsham</t>
  </si>
  <si>
    <t>17 - Lower Barton River (VT17-07)</t>
  </si>
  <si>
    <t>Townshend</t>
  </si>
  <si>
    <t>17 - Lower Black River (Basin 17) (VT17-09)</t>
  </si>
  <si>
    <t>Troy</t>
  </si>
  <si>
    <t>17 - Lower Clyde River (VT17-04)</t>
  </si>
  <si>
    <t>Tunbridge</t>
  </si>
  <si>
    <t>17 - Tomifobia River (VT17-02)</t>
  </si>
  <si>
    <t>Underhill</t>
  </si>
  <si>
    <t>17 - Upper Barton River (VT17-08)</t>
  </si>
  <si>
    <t>Vergennes</t>
  </si>
  <si>
    <t>17 - Upper Black River (Basin 17) (VT17-10)</t>
  </si>
  <si>
    <t>Vernon</t>
  </si>
  <si>
    <t>17 - Upper Clyde River (VT17-05)</t>
  </si>
  <si>
    <t>Vershire</t>
  </si>
  <si>
    <t>17 - Willoughby River (VT17-06)</t>
  </si>
  <si>
    <t>Victory</t>
  </si>
  <si>
    <t>Waitsfield</t>
  </si>
  <si>
    <t>Walden</t>
  </si>
  <si>
    <t>Wallingford</t>
  </si>
  <si>
    <t>Waltham</t>
  </si>
  <si>
    <t>Wardsboro</t>
  </si>
  <si>
    <t>Warner's Grant</t>
  </si>
  <si>
    <t>Warren</t>
  </si>
  <si>
    <t>Warren's Gore</t>
  </si>
  <si>
    <t>Washington</t>
  </si>
  <si>
    <t>Waterbury</t>
  </si>
  <si>
    <t>Waterford</t>
  </si>
  <si>
    <t>Waterville</t>
  </si>
  <si>
    <t>Weathersfield</t>
  </si>
  <si>
    <t>Wells</t>
  </si>
  <si>
    <t>West Fairlee</t>
  </si>
  <si>
    <t>West Haven</t>
  </si>
  <si>
    <t>West Rutland</t>
  </si>
  <si>
    <t>West Windsor</t>
  </si>
  <si>
    <t>Westfield</t>
  </si>
  <si>
    <t>Westford</t>
  </si>
  <si>
    <t>Westminster</t>
  </si>
  <si>
    <t>Westmore</t>
  </si>
  <si>
    <t>Weston</t>
  </si>
  <si>
    <t>Weybridge</t>
  </si>
  <si>
    <t>Wheelock</t>
  </si>
  <si>
    <t>Whiting</t>
  </si>
  <si>
    <t>Whitingham</t>
  </si>
  <si>
    <t>Williamstown</t>
  </si>
  <si>
    <t>Williston</t>
  </si>
  <si>
    <t>Wilmington</t>
  </si>
  <si>
    <t>Windham</t>
  </si>
  <si>
    <t>Windsor</t>
  </si>
  <si>
    <t>Winhall</t>
  </si>
  <si>
    <t>Winooski</t>
  </si>
  <si>
    <t>Wolcott</t>
  </si>
  <si>
    <t>Woodbury</t>
  </si>
  <si>
    <t>Woodford</t>
  </si>
  <si>
    <t>Woodstock</t>
  </si>
  <si>
    <t>Worcester</t>
  </si>
  <si>
    <t>Lake Willoughby Erosion Control Pathway - Lakeside Site</t>
  </si>
  <si>
    <t>Construction Completed</t>
  </si>
  <si>
    <t>VT Agency of Transportation</t>
  </si>
  <si>
    <t>alysha.kane@vermont.gov</t>
  </si>
  <si>
    <t>Lake Willoughby Erosion Control Pathway - Fountainside Site</t>
  </si>
  <si>
    <t>Maidstone Lake Stormwater BMP Installation - Mike &amp; Karen Anderson</t>
  </si>
  <si>
    <t>Essex County NRCD</t>
  </si>
  <si>
    <t>essexnrcd@gmail.com</t>
  </si>
  <si>
    <t>Maidstone Lake Stormwater BMP Installation - Steve Zelma</t>
  </si>
  <si>
    <t>Maidstone Lake Stormwater BMP Installation - Bill Corey</t>
  </si>
  <si>
    <t>Maidstone Lake Stormwater BMP Installation - Faith &amp; Bruce Kimball</t>
  </si>
  <si>
    <t>Hubbardton Encapsulated Soil Lifts</t>
  </si>
  <si>
    <t>Unpaved roads</t>
  </si>
  <si>
    <t>Town of Hubbardton</t>
  </si>
  <si>
    <t>hubbardtonrd@gmail.com</t>
  </si>
  <si>
    <t>Highgate Portage Trail Stormwater Management</t>
  </si>
  <si>
    <t>Mixed Forest</t>
  </si>
  <si>
    <t>Northern Forest Canoe Trail</t>
  </si>
  <si>
    <t>noah@northernforestcanoetrail.org</t>
  </si>
  <si>
    <t>Pisgah South Trailhead Stormwater Management</t>
  </si>
  <si>
    <t>VT Forests Parks and Recreation</t>
  </si>
  <si>
    <t>luke.obrien@vermont.gov</t>
  </si>
  <si>
    <t xml:space="preserve">https://dec.vermont.gov/water-investment/cwi/projects/tracking-accounting </t>
  </si>
  <si>
    <t>calculated cell, do not edit</t>
  </si>
  <si>
    <t xml:space="preserve">Floodplain and stream restoration projects increase floodplain connectivity, natural stream function, and stream evolution to equilibrium state. </t>
  </si>
  <si>
    <t xml:space="preserve">You can follow the link below to access the FFI tool, enter the details of your implmeneted project, and calculate the estimated phosphorus reduction achieved: </t>
  </si>
  <si>
    <t>Project Development</t>
  </si>
  <si>
    <t>Project Name*</t>
  </si>
  <si>
    <t>Project Description*</t>
  </si>
  <si>
    <t>Lake Memphremagog Basin</t>
  </si>
  <si>
    <t>To receive phosphorus credit for overland flow treatment of newly planted buffers, CWIP needs to know the land uses within the drainage area of the buffer. The drainage area is defined as 5 times the buffer area. For example, if a planted buffer is 1.15 acres then 5.75 acres of upslope area is considered the drainage area for the buffer. The drainage area should be calculated as 5 times the buffer width times the buffer length (see example at right).</t>
  </si>
  <si>
    <t>Project Latitude* (5 decimal places)</t>
  </si>
  <si>
    <t>Project Longitude* (5 decimal places)</t>
  </si>
  <si>
    <t>Town, County or Region*</t>
  </si>
  <si>
    <t>Road Segment ID</t>
  </si>
  <si>
    <t>Forest Road Types</t>
  </si>
  <si>
    <t>Truck Road</t>
  </si>
  <si>
    <t>Skid Trail</t>
  </si>
  <si>
    <t>Road Type</t>
  </si>
  <si>
    <t>Paved - Class 1-3</t>
  </si>
  <si>
    <t>Unpaved - Class 1-3</t>
  </si>
  <si>
    <t>Compliance Score</t>
  </si>
  <si>
    <t>Does Not Meet</t>
  </si>
  <si>
    <t>Partially Meets</t>
  </si>
  <si>
    <t>Fully Meets</t>
  </si>
  <si>
    <t>Ag practice types</t>
  </si>
  <si>
    <t>Livestock Exclusion</t>
  </si>
  <si>
    <t>Forage and Biomass, Corn to Hay Conversion</t>
  </si>
  <si>
    <t>Grassed Waterway</t>
  </si>
  <si>
    <t>Field Hydrologic Soil Group Type</t>
  </si>
  <si>
    <t>Field Average Slope</t>
  </si>
  <si>
    <t>Field HSG Type</t>
  </si>
  <si>
    <t>A</t>
  </si>
  <si>
    <t>C</t>
  </si>
  <si>
    <t>D</t>
  </si>
  <si>
    <t>B</t>
  </si>
  <si>
    <t>Field ID*</t>
  </si>
  <si>
    <t>Practice Type*</t>
  </si>
  <si>
    <t>Practice Acres*</t>
  </si>
  <si>
    <t>HUC 12 Watershed*</t>
  </si>
  <si>
    <t>Practice Area Land Use*</t>
  </si>
  <si>
    <t>Low (&lt;5%)</t>
  </si>
  <si>
    <t>High (&gt;10%)</t>
  </si>
  <si>
    <t>Medium (5%-10%)</t>
  </si>
  <si>
    <t>Ag land use type</t>
  </si>
  <si>
    <t>Continuous corn on non-clayey soils</t>
  </si>
  <si>
    <t>Continuous hay</t>
  </si>
  <si>
    <t>Corn-hay rotation on clayey soils</t>
  </si>
  <si>
    <t>Corn-hay rotation on non-clayey soils</t>
  </si>
  <si>
    <t>Corn</t>
  </si>
  <si>
    <t>Farmstead</t>
  </si>
  <si>
    <t>Acres of riparian buffer planted/restored</t>
  </si>
  <si>
    <t>Road Condition Post-Remediation*</t>
  </si>
  <si>
    <t>Road Condition Pre-Remediation*</t>
  </si>
  <si>
    <t>Length of Road Remediated (meters)*</t>
  </si>
  <si>
    <t>Forest Road Type*</t>
  </si>
  <si>
    <t>County*</t>
  </si>
  <si>
    <t>Length of Road Segment Remediated (meters)*</t>
  </si>
  <si>
    <t>HUC12</t>
  </si>
  <si>
    <t>010801010203</t>
  </si>
  <si>
    <t>010801010303</t>
  </si>
  <si>
    <t>010801010304</t>
  </si>
  <si>
    <t>010801010305</t>
  </si>
  <si>
    <t>010801010404</t>
  </si>
  <si>
    <t>010801010405</t>
  </si>
  <si>
    <t>010801010501</t>
  </si>
  <si>
    <t>010801010502</t>
  </si>
  <si>
    <t>010801010503</t>
  </si>
  <si>
    <t>010801010601</t>
  </si>
  <si>
    <t>010801010603</t>
  </si>
  <si>
    <t>010801010901</t>
  </si>
  <si>
    <t>010801010902</t>
  </si>
  <si>
    <t>010801010903</t>
  </si>
  <si>
    <t>010801020101</t>
  </si>
  <si>
    <t>010801020102</t>
  </si>
  <si>
    <t>010801020103</t>
  </si>
  <si>
    <t>010801020104</t>
  </si>
  <si>
    <t>010801020201</t>
  </si>
  <si>
    <t>010801020202</t>
  </si>
  <si>
    <t>010801020203</t>
  </si>
  <si>
    <t>010801020301</t>
  </si>
  <si>
    <t>010801020302</t>
  </si>
  <si>
    <t>010801020401</t>
  </si>
  <si>
    <t>010801020402</t>
  </si>
  <si>
    <t>010801020403</t>
  </si>
  <si>
    <t>010801030201</t>
  </si>
  <si>
    <t>010801030202</t>
  </si>
  <si>
    <t>010801030203</t>
  </si>
  <si>
    <t>010801030204</t>
  </si>
  <si>
    <t>010801030205</t>
  </si>
  <si>
    <t>010801030206</t>
  </si>
  <si>
    <t>010801030601</t>
  </si>
  <si>
    <t>010801030602</t>
  </si>
  <si>
    <t>010801030702</t>
  </si>
  <si>
    <t>010801030703</t>
  </si>
  <si>
    <t>010801040101</t>
  </si>
  <si>
    <t>010801040102</t>
  </si>
  <si>
    <t>010801040103</t>
  </si>
  <si>
    <t>010801040104</t>
  </si>
  <si>
    <t>010801040205</t>
  </si>
  <si>
    <t>010801040301</t>
  </si>
  <si>
    <t>010801040302</t>
  </si>
  <si>
    <t>010801040303</t>
  </si>
  <si>
    <t>010801040304</t>
  </si>
  <si>
    <t>010801040402</t>
  </si>
  <si>
    <t>010801050101</t>
  </si>
  <si>
    <t>010801050102</t>
  </si>
  <si>
    <t>010801050103</t>
  </si>
  <si>
    <t>010801050104</t>
  </si>
  <si>
    <t>010801050105</t>
  </si>
  <si>
    <t>010801050106</t>
  </si>
  <si>
    <t>010801050201</t>
  </si>
  <si>
    <t>010801050202</t>
  </si>
  <si>
    <t>010801050203</t>
  </si>
  <si>
    <t>010801050301</t>
  </si>
  <si>
    <t>010801050302</t>
  </si>
  <si>
    <t>010801050401</t>
  </si>
  <si>
    <t>010801050402</t>
  </si>
  <si>
    <t>010801050501</t>
  </si>
  <si>
    <t>010801050502</t>
  </si>
  <si>
    <t>010801050503</t>
  </si>
  <si>
    <t>010801060201</t>
  </si>
  <si>
    <t>010801060202</t>
  </si>
  <si>
    <t>010801060203</t>
  </si>
  <si>
    <t>010801060204</t>
  </si>
  <si>
    <t>010801060205</t>
  </si>
  <si>
    <t>010801060206</t>
  </si>
  <si>
    <t>010801060207</t>
  </si>
  <si>
    <t>010801060302</t>
  </si>
  <si>
    <t>010801060304</t>
  </si>
  <si>
    <t>010801060305</t>
  </si>
  <si>
    <t>010801060501</t>
  </si>
  <si>
    <t>010801060502</t>
  </si>
  <si>
    <t>010801060503</t>
  </si>
  <si>
    <t>010801060504</t>
  </si>
  <si>
    <t>010801060505</t>
  </si>
  <si>
    <t>010801060601</t>
  </si>
  <si>
    <t>010801060602</t>
  </si>
  <si>
    <t>010801060603</t>
  </si>
  <si>
    <t>010801060702</t>
  </si>
  <si>
    <t>010801060703</t>
  </si>
  <si>
    <t>010801070101</t>
  </si>
  <si>
    <t>010801070102</t>
  </si>
  <si>
    <t>010801070301</t>
  </si>
  <si>
    <t>010801070302</t>
  </si>
  <si>
    <t>010801070303</t>
  </si>
  <si>
    <t>010801070304</t>
  </si>
  <si>
    <t>010801070305</t>
  </si>
  <si>
    <t>010801070306</t>
  </si>
  <si>
    <t>010801070307</t>
  </si>
  <si>
    <t>010801070401</t>
  </si>
  <si>
    <t>010801070402</t>
  </si>
  <si>
    <t>010801070403</t>
  </si>
  <si>
    <t>010801070404</t>
  </si>
  <si>
    <t>010801070405</t>
  </si>
  <si>
    <t>010801070406</t>
  </si>
  <si>
    <t>010801070501</t>
  </si>
  <si>
    <t>010801070502</t>
  </si>
  <si>
    <t>010801070504</t>
  </si>
  <si>
    <t>010801070505</t>
  </si>
  <si>
    <t>010801070506</t>
  </si>
  <si>
    <t>010801070507</t>
  </si>
  <si>
    <t>010802010501</t>
  </si>
  <si>
    <t>010802010502</t>
  </si>
  <si>
    <t>010802030101</t>
  </si>
  <si>
    <t>010802030102</t>
  </si>
  <si>
    <t>010802030103</t>
  </si>
  <si>
    <t>010802030104</t>
  </si>
  <si>
    <t>010802030105</t>
  </si>
  <si>
    <t>010802030201</t>
  </si>
  <si>
    <t>010802030301</t>
  </si>
  <si>
    <t>010802030302</t>
  </si>
  <si>
    <t>010802030401</t>
  </si>
  <si>
    <t>010802030402</t>
  </si>
  <si>
    <t>020200030101</t>
  </si>
  <si>
    <t>020200030102</t>
  </si>
  <si>
    <t>020200030201</t>
  </si>
  <si>
    <t>020200030202</t>
  </si>
  <si>
    <t>020200030203</t>
  </si>
  <si>
    <t>020200030204</t>
  </si>
  <si>
    <t>020200030205</t>
  </si>
  <si>
    <t>020200030206</t>
  </si>
  <si>
    <t>020200030602</t>
  </si>
  <si>
    <t>020200030605</t>
  </si>
  <si>
    <t>020200030701</t>
  </si>
  <si>
    <t>020200030702</t>
  </si>
  <si>
    <t>020200030703</t>
  </si>
  <si>
    <t>020200030704</t>
  </si>
  <si>
    <t>020200030802</t>
  </si>
  <si>
    <t>020200030803</t>
  </si>
  <si>
    <t>020200030804</t>
  </si>
  <si>
    <t>020200030901</t>
  </si>
  <si>
    <t>043001010201</t>
  </si>
  <si>
    <t>043001010202</t>
  </si>
  <si>
    <t>043001010203</t>
  </si>
  <si>
    <t>043001010204</t>
  </si>
  <si>
    <t>043001010205</t>
  </si>
  <si>
    <t>043001010301</t>
  </si>
  <si>
    <t>043001010302</t>
  </si>
  <si>
    <t>043001010303</t>
  </si>
  <si>
    <t>043001010304</t>
  </si>
  <si>
    <t>043001010305</t>
  </si>
  <si>
    <t>043001010306</t>
  </si>
  <si>
    <t>043001010307</t>
  </si>
  <si>
    <t>043001020101</t>
  </si>
  <si>
    <t>043001020102</t>
  </si>
  <si>
    <t>043001020103</t>
  </si>
  <si>
    <t>043001020104</t>
  </si>
  <si>
    <t>043001020105</t>
  </si>
  <si>
    <t>043001020106</t>
  </si>
  <si>
    <t>043001020107</t>
  </si>
  <si>
    <t>043001020108</t>
  </si>
  <si>
    <t>043001020109</t>
  </si>
  <si>
    <t>043001020201</t>
  </si>
  <si>
    <t>043001020202</t>
  </si>
  <si>
    <t>043001020203</t>
  </si>
  <si>
    <t>043001020301</t>
  </si>
  <si>
    <t>043001020302</t>
  </si>
  <si>
    <t>043001020303</t>
  </si>
  <si>
    <t>043001020304</t>
  </si>
  <si>
    <t>043001020305</t>
  </si>
  <si>
    <t>043001020306</t>
  </si>
  <si>
    <t>043001020307</t>
  </si>
  <si>
    <t>043001020401</t>
  </si>
  <si>
    <t>043001020402</t>
  </si>
  <si>
    <t>043001020501</t>
  </si>
  <si>
    <t>043001020502</t>
  </si>
  <si>
    <t>043001030101</t>
  </si>
  <si>
    <t>043001030102</t>
  </si>
  <si>
    <t>043001030103</t>
  </si>
  <si>
    <t>043001030201</t>
  </si>
  <si>
    <t>043001030202</t>
  </si>
  <si>
    <t>043001030203</t>
  </si>
  <si>
    <t>043001030204</t>
  </si>
  <si>
    <t>043001030301</t>
  </si>
  <si>
    <t>043001030302</t>
  </si>
  <si>
    <t>043001030401</t>
  </si>
  <si>
    <t>043001030402</t>
  </si>
  <si>
    <t>043001030403</t>
  </si>
  <si>
    <t>043001030501</t>
  </si>
  <si>
    <t>043001030502</t>
  </si>
  <si>
    <t>043001030503</t>
  </si>
  <si>
    <t>043001030504</t>
  </si>
  <si>
    <t>043001030601</t>
  </si>
  <si>
    <t>043001030602</t>
  </si>
  <si>
    <t>043001030603</t>
  </si>
  <si>
    <t>043001030604</t>
  </si>
  <si>
    <t>043001030701</t>
  </si>
  <si>
    <t>043001030702</t>
  </si>
  <si>
    <t>043001030703</t>
  </si>
  <si>
    <t>043001030704</t>
  </si>
  <si>
    <t>043001050101</t>
  </si>
  <si>
    <t>043001050102</t>
  </si>
  <si>
    <t>043001050103</t>
  </si>
  <si>
    <t>043001050104</t>
  </si>
  <si>
    <t>043001050105</t>
  </si>
  <si>
    <t>043001050106</t>
  </si>
  <si>
    <t>043001050107</t>
  </si>
  <si>
    <t>043001050201</t>
  </si>
  <si>
    <t>043001050202</t>
  </si>
  <si>
    <t>043001050301</t>
  </si>
  <si>
    <t>043001050302</t>
  </si>
  <si>
    <t>043001050303</t>
  </si>
  <si>
    <t>043001050304</t>
  </si>
  <si>
    <t>043001050305</t>
  </si>
  <si>
    <t>043001050306</t>
  </si>
  <si>
    <t>043001070101</t>
  </si>
  <si>
    <t>043001070102</t>
  </si>
  <si>
    <t>043001070103</t>
  </si>
  <si>
    <t>043001070106</t>
  </si>
  <si>
    <t>043001070104</t>
  </si>
  <si>
    <t>043001070107</t>
  </si>
  <si>
    <t>043001070206</t>
  </si>
  <si>
    <t>043001070209</t>
  </si>
  <si>
    <t>043001070210</t>
  </si>
  <si>
    <t>043001070301</t>
  </si>
  <si>
    <t>043001070302</t>
  </si>
  <si>
    <t>043001070401</t>
  </si>
  <si>
    <t>043001070402</t>
  </si>
  <si>
    <t>043001070403</t>
  </si>
  <si>
    <t>043001070501</t>
  </si>
  <si>
    <t>043001070503</t>
  </si>
  <si>
    <t>043001070502</t>
  </si>
  <si>
    <t>043001070504</t>
  </si>
  <si>
    <t>043001070601</t>
  </si>
  <si>
    <t>043001070602</t>
  </si>
  <si>
    <t>043001070603</t>
  </si>
  <si>
    <t>043001080104</t>
  </si>
  <si>
    <t>043001080301</t>
  </si>
  <si>
    <t>043001080304</t>
  </si>
  <si>
    <t>043001080401</t>
  </si>
  <si>
    <t>043001080402</t>
  </si>
  <si>
    <t>043001080501</t>
  </si>
  <si>
    <t>043001080502</t>
  </si>
  <si>
    <t>043001080602</t>
  </si>
  <si>
    <t>043001080801</t>
  </si>
  <si>
    <t>043001080802</t>
  </si>
  <si>
    <t>043001080901</t>
  </si>
  <si>
    <t>043001080902</t>
  </si>
  <si>
    <t>043001081001</t>
  </si>
  <si>
    <t>043001081005</t>
  </si>
  <si>
    <t>043001081101</t>
  </si>
  <si>
    <t>043001081102</t>
  </si>
  <si>
    <t>043001081201</t>
  </si>
  <si>
    <t>043001081202</t>
  </si>
  <si>
    <t>043001081203</t>
  </si>
  <si>
    <t>043001081204</t>
  </si>
  <si>
    <t>043001081604</t>
  </si>
  <si>
    <t>043001090302</t>
  </si>
  <si>
    <t>043001090303</t>
  </si>
  <si>
    <t>043002021404</t>
  </si>
  <si>
    <t>043002021101</t>
  </si>
  <si>
    <t>043002021102</t>
  </si>
  <si>
    <t>043002021103</t>
  </si>
  <si>
    <t>043002021104</t>
  </si>
  <si>
    <t>043002021201</t>
  </si>
  <si>
    <t>043002021202</t>
  </si>
  <si>
    <t>043002021203</t>
  </si>
  <si>
    <t>043002021204</t>
  </si>
  <si>
    <t>043002021301</t>
  </si>
  <si>
    <t>043002021302</t>
  </si>
  <si>
    <t>043002021303</t>
  </si>
  <si>
    <t>043002020701</t>
  </si>
  <si>
    <t>043002020702</t>
  </si>
  <si>
    <t>043002020704</t>
  </si>
  <si>
    <t>043002020802</t>
  </si>
  <si>
    <t>043002020801</t>
  </si>
  <si>
    <t>Soil Type</t>
  </si>
  <si>
    <t>Loam</t>
  </si>
  <si>
    <t>Sandy Loam</t>
  </si>
  <si>
    <t>Silt Loam</t>
  </si>
  <si>
    <t>Clay Loam</t>
  </si>
  <si>
    <t>Predominant Soil Type (if known)</t>
  </si>
  <si>
    <t>Project Manager / Sub-Grantee*</t>
  </si>
  <si>
    <t>Watershed Sub-basin (Watershed Boundary ID)*</t>
  </si>
  <si>
    <t>Floodplain/Stream Restoration Project</t>
  </si>
  <si>
    <t>Restore Channel Slope</t>
  </si>
  <si>
    <t>Plant Floodplain</t>
  </si>
  <si>
    <t>Plant River Corridor</t>
  </si>
  <si>
    <t>Reconnect Flood Chute</t>
  </si>
  <si>
    <t>NRCS Wetland Reserve</t>
  </si>
  <si>
    <t>Restore Channel Roughness</t>
  </si>
  <si>
    <t>Remove Minor Constraint</t>
  </si>
  <si>
    <t>Adopt River Corridor Bylaws</t>
  </si>
  <si>
    <t>Create Flood Bench</t>
  </si>
  <si>
    <t>Plant 50-ft Riparian Area</t>
  </si>
  <si>
    <t>Raise Channel</t>
  </si>
  <si>
    <t>Remove Berm</t>
  </si>
  <si>
    <t>Restore Wetland</t>
  </si>
  <si>
    <t>Remove Major Constraint</t>
  </si>
  <si>
    <t>Implement River Corridor Easement</t>
  </si>
  <si>
    <t>Lower Floodplain</t>
  </si>
  <si>
    <t>River Corridor ID*</t>
  </si>
  <si>
    <t>Unconstrained River Corridor Acrea (acres)</t>
  </si>
  <si>
    <t>Robust Protection Area (acres)</t>
  </si>
  <si>
    <t>Moderate Protection Area (acres)</t>
  </si>
  <si>
    <t>Low Protection Area (acres)</t>
  </si>
  <si>
    <t>No Protection Area (acres)</t>
  </si>
  <si>
    <t>River Corridor Area (acres)</t>
  </si>
  <si>
    <t>Naturally Vegetated Buffer Area (acres)</t>
  </si>
  <si>
    <t>Area with Vertical Change (acres)</t>
  </si>
  <si>
    <t>Reach Connectivity</t>
  </si>
  <si>
    <t>Project Area Connectivity</t>
  </si>
  <si>
    <t>Stream Segment Incision Ratio</t>
  </si>
  <si>
    <t>River Corridor Incision Ratio</t>
  </si>
  <si>
    <t xml:space="preserve">Low </t>
  </si>
  <si>
    <t>Medium</t>
  </si>
  <si>
    <t>High</t>
  </si>
  <si>
    <t>Connectivity Score</t>
  </si>
  <si>
    <t>Floodplain and River Corridor Restoration Practice(s) Implemented*</t>
  </si>
  <si>
    <t>Stream Projects</t>
  </si>
  <si>
    <t>Backwater Culvert with Weir or Other Approach</t>
  </si>
  <si>
    <t>Place Baffles in Culvert</t>
  </si>
  <si>
    <t>Remove/Convert Large Peaking Hydro Dam</t>
  </si>
  <si>
    <t>Remove/Convert Medium Peaking Hydro Dam</t>
  </si>
  <si>
    <t>Remove Large Flood Control Dam</t>
  </si>
  <si>
    <t>Remove Large Run of River Dam</t>
  </si>
  <si>
    <t>Remove Medium Breached Dam</t>
  </si>
  <si>
    <t>Remove Medium Run of River Dam</t>
  </si>
  <si>
    <t>Remove Small Breached Dam</t>
  </si>
  <si>
    <t>Remove Small Intact Run of River Dam</t>
  </si>
  <si>
    <t>Replace Bridge (50%&gt;WBkf&gt;100%)</t>
  </si>
  <si>
    <t>Replace Bridge (Wbkf&gt;100%)</t>
  </si>
  <si>
    <t>Replace Bridge (Wbkf&lt;50%), shallow channel (&lt; 2%)</t>
  </si>
  <si>
    <t>Replace Bridge (Wbkf&lt;50%), steep channel (&gt; 2%)</t>
  </si>
  <si>
    <t>Replace Culvert (50%&gt;Wbkf&gt;100%), shallow channel (&lt; 2%)</t>
  </si>
  <si>
    <t>Replace Culvert (50%&gt;Wbkf&gt;100%), steep channel (&gt; 2%)</t>
  </si>
  <si>
    <t>Replace Culvert (No Wbkf Data), shallow channel (&lt; 2%)</t>
  </si>
  <si>
    <t>Replace Culvert (No Wbkf Data), steep channel (&gt; 2%)</t>
  </si>
  <si>
    <t>Replace Culvert (Wbkf&gt;100%)</t>
  </si>
  <si>
    <t>Replace Culvert (Wbkf&lt;50%), shallow channel (&lt; 2%)</t>
  </si>
  <si>
    <t>Replace Culvert (Wbkf&lt;50%), steep channel (&gt; 2%)</t>
  </si>
  <si>
    <t>Stabilize Gully</t>
  </si>
  <si>
    <t>Stabilize Gully with Treatment of Stormwater</t>
  </si>
  <si>
    <t>Stabilize Headcut in Perrenial Stream</t>
  </si>
  <si>
    <t>Floodplain/River Corridor Project Area (acres)</t>
  </si>
  <si>
    <t>Road Classification Most Similar to Road Remediation Site*</t>
  </si>
  <si>
    <t>Acres of wetland conserved</t>
  </si>
  <si>
    <t>Lake Shoreland Practices</t>
  </si>
  <si>
    <t>Bioengineered Lake Shoreline Stabilization</t>
  </si>
  <si>
    <t>Native Revegetation</t>
  </si>
  <si>
    <t>Tree Canopy Expansion</t>
  </si>
  <si>
    <t>Number of Trees Planted*</t>
  </si>
  <si>
    <t>Lake Shoreland Practice Implemented*</t>
  </si>
  <si>
    <t>Stormwater Project Information</t>
  </si>
  <si>
    <t>Lake Shoreland Project Information</t>
  </si>
  <si>
    <t>Floodplain or Stream Restoration Project Information</t>
  </si>
  <si>
    <t>Road Project Information</t>
  </si>
  <si>
    <t>Forest Road Erosion Control Project Information</t>
  </si>
  <si>
    <t>Shoreline Recession</t>
  </si>
  <si>
    <t>Average shoreline recession rate (inches/year)*</t>
  </si>
  <si>
    <t>Legend (cell fill color)</t>
  </si>
  <si>
    <t xml:space="preserve">Phosphorus reductions can be estimated for the following stormwater and road practices in this form: extended dry dentention basin, grass conveyance swale, gravel wetland, outfall/gully stabilization, hydrodynamic separators, infiltration trench, porous pavement with impermeable underline/underdrain, porous pavement with infiltration, rain garden/biorentention with underdrain, rain garden/biorentention without underdrain, sand filter with underdrain, subsurface infiltration, surface infiltration, and wet pond. </t>
  </si>
  <si>
    <t xml:space="preserve">Stormwater treatment practices treat polluted stormwater runoff and control flow from developed lands, such as parking lots, sidewalks, and rooftops. </t>
  </si>
  <si>
    <t>Please enter the stormwater BMP specifications for each BMP funded by a project. The data required to calculate pollutant reduction achieved by stormwater BMPs varies by practice type. Cells that are filled black indicate information that is not required based on a previous selection. Some projects may fund multiple BMPs in close proximity (e.g., multiple rain gardens installed around the perimeter of a parking area). If possible, record funding information, performance measures, and BMP specificatinos for each individual practice in a separate row. Use the "Additional BMP" designation in the Row Type column to indicate these instances.</t>
  </si>
  <si>
    <t>Outlet/gully stabilization treats erosion and sediment transport resulting from high energy stormwater discharges from a pipe or other collection system. Outlet/gully stabilization projects restore eroding channels to a state where sediment loss is minimized or eliminated through use of rock rock aprons, plunge pools, riprap, step pools, check dams, armored turnouts, outlet headwalls, seeding/mulching, and vegetated or structural bank and slope stabilization techniques.</t>
  </si>
  <si>
    <t>Stormwater Practice Instructions</t>
  </si>
  <si>
    <t xml:space="preserve">To estimate phosphorus reductions for native revegetation of lake shoreland, CWIP needs to know the TMDL drainage area of the project and the acres converted to native revegetation. </t>
  </si>
  <si>
    <t xml:space="preserve">To estimate phosphorus reductions for tree canopy expansion, CWIP needs to know the TMDL drainage area, number of trees planted and land use of the planting area (developed pervious or developed impervious). </t>
  </si>
  <si>
    <t>Land Use of Planting Area*</t>
  </si>
  <si>
    <t>Agricultural Project (non-RAP) Information</t>
  </si>
  <si>
    <t xml:space="preserve">Lake Shoreland Stabilization Instructions </t>
  </si>
  <si>
    <t xml:space="preserve">Floodplain and Stream Restoration Instructions </t>
  </si>
  <si>
    <t>Road Erosion Control Instructions</t>
  </si>
  <si>
    <t>Forest Road Erosion Control Instructions</t>
  </si>
  <si>
    <t>Agricultural (non-RAP) Instructions</t>
  </si>
  <si>
    <t xml:space="preserve">Please note, outlet/gully stabilization in the stormwater practice information section is intended to account for stabilization practices in intermittent or ephemeral streams adjacent to developed lands. Stabilization of gully erosion adjacent to or draining to perennial streams should be accounted for as a floodplain/stream restoration practice. </t>
  </si>
  <si>
    <t>Forest road and trail erosion control is the implementation of forest logging road, trail, and/or stream crossing best management practices (BMPs) to address erosion to control nutrient and sediment pollution from forested lands or legacy erosion from historic forestry operations. BMPs are consistent with Acceptable Management Practices (AMPs) for Maintaining Water Quality on Logging Jobs in Vermont standards.</t>
  </si>
  <si>
    <t xml:space="preserve">A Forest Road Erosion Inventory (REI) survey, modeled on the Municipal Roads General Permit REI assessment, has been developed and is being tested on Agency owned forestlands. The methodology is anticipated to be expanded to non-Agency owned forestlands to account for pollution reductions associated with addressing sources and causes of erosion resulting from forestry practices. </t>
  </si>
  <si>
    <t>Stream ID*</t>
  </si>
  <si>
    <t>Stream Restoration Practice(s) Implemented*</t>
  </si>
  <si>
    <t xml:space="preserve">A Forest REI assessment is required pre- and post- restoration to characterize the change in site compliance with AMP standards and assign a phosphorus reduction efficiency. To estimate the phosphorus load attributable to the site, required data includes the type of forest road, location, legnth of the segment restored, and road slope. If known, it is suggested to report the predominant soil class type at the site. </t>
  </si>
  <si>
    <t xml:space="preserve">A Road Erosion Inventory (REI) assessment is required pre- and post- restoration to characterize the change in site compliance with MRGP standards and assign a phosphorus reduction efficiency. In order to be eligible for clean water funding, the post-restoration condition of a road erosion control project site must be equivalent to the 'Fully Meets' compliance standard. </t>
  </si>
  <si>
    <t>BMP Latitude* (5 decimal places)</t>
  </si>
  <si>
    <t>BMP Longitude* (5 decimal places)</t>
  </si>
  <si>
    <t>Buffer Mid-Point Latitude* (5 decimal places)</t>
  </si>
  <si>
    <t>Buffer Mid-Point Longitude* (5 decimal places)</t>
  </si>
  <si>
    <t>Segment Midpoint Latitude* (5 decimal places)</t>
  </si>
  <si>
    <t>Segment Midpoint Longitude* (5 decimal places)</t>
  </si>
  <si>
    <t>Practice Area Latitude* (5 decimal places)</t>
  </si>
  <si>
    <t>Practice Area Longitude* (5 decimal places)</t>
  </si>
  <si>
    <t>Barnyard/Production Area Management</t>
  </si>
  <si>
    <t>Stormwater BMP</t>
  </si>
  <si>
    <t>Volume of Erosion (cubic feet)*</t>
  </si>
  <si>
    <t>Note: erosion control work is only eligible for phosphorus reduction credit if completed on hydrologically connected road segments. A hydologically connected road segment must meet at least one of the following criteria: 
- Road segment is wihtin 100 feet of a perennial or intermittnent stream, lake, pond, wetland, or defined channel
- Road segment bisects water or a defined channel
- Road segment is uphill from, and drains to, a road segment that bisects water or a defined channel</t>
  </si>
  <si>
    <t>Riparian Buffer Instructions</t>
  </si>
  <si>
    <t>Riparian buffers provide a variety of physical, chemical, and biological services that enhance both terrestrial and aquatic ecosystems. For CWIP's TMDL tracking and accounting, buffers are currently credited with 2 mechanisms: land use conversion and overland flow treatment. This section of the tool is meant to capture data for projects that only implement buffer planting. In some cases, floodplain and stream restoration projects may implement a suite of practices including planting of the streambank or floodplain, in which case the project data should be recorded in the floodplain and stream BMP section and is eligible for phosphorus reduction credit based on calculations completed in the Functioning Floodplains Initiative web application.</t>
  </si>
  <si>
    <t>Date BMP Installed</t>
  </si>
  <si>
    <t>end</t>
  </si>
  <si>
    <t>Date Practice Installed</t>
  </si>
  <si>
    <t>Date Restoration Complete</t>
  </si>
  <si>
    <t>Date Planted</t>
  </si>
  <si>
    <t>Date BMP installed</t>
  </si>
  <si>
    <t>Agricultural BMP Notes</t>
  </si>
  <si>
    <t>Forest Road Notes</t>
  </si>
  <si>
    <t>Road Proejct Notes</t>
  </si>
  <si>
    <t>Floodplain/Stream Restoration Notes</t>
  </si>
  <si>
    <t>General Comments/Notes</t>
  </si>
  <si>
    <t>Favreau Brook-Connecticut River</t>
  </si>
  <si>
    <t>Halls Stream</t>
  </si>
  <si>
    <t>Leach Creek</t>
  </si>
  <si>
    <t>Willard Stream-Connecticut River</t>
  </si>
  <si>
    <t>Clough Brook-Connecticut River</t>
  </si>
  <si>
    <t>Lyman Brook-Connecticut River</t>
  </si>
  <si>
    <t>Headwaters Nulhegan River</t>
  </si>
  <si>
    <t>East Branch Nulhegan River</t>
  </si>
  <si>
    <t>Nulhegan River</t>
  </si>
  <si>
    <t>Paul Stream</t>
  </si>
  <si>
    <t>Dennis Pond Brook-Connecticut River</t>
  </si>
  <si>
    <t>Cutler Mill Brook</t>
  </si>
  <si>
    <t>Dean Brook-Connecticut River</t>
  </si>
  <si>
    <t>Mink Brook-Connecticut River</t>
  </si>
  <si>
    <t>Bean Brook</t>
  </si>
  <si>
    <t>East Branch Passumpsic River</t>
  </si>
  <si>
    <t>Calendar Brook</t>
  </si>
  <si>
    <t>West Branch Passumpsic River</t>
  </si>
  <si>
    <t>Rogers Brook</t>
  </si>
  <si>
    <t>Headwaters Moose River</t>
  </si>
  <si>
    <t>Moose River</t>
  </si>
  <si>
    <t>Millers Run</t>
  </si>
  <si>
    <t>South Wheelock Branch-Passumpsic River</t>
  </si>
  <si>
    <t>Sleepers River</t>
  </si>
  <si>
    <t>Joes Brook</t>
  </si>
  <si>
    <t>Water Andric-Passumpsic River</t>
  </si>
  <si>
    <t>Miles Stream-Connecticut River</t>
  </si>
  <si>
    <t>Moore Reservoir-Connecticut River</t>
  </si>
  <si>
    <t>Comerford Station Dam-Connecticut River</t>
  </si>
  <si>
    <t>Stevens River</t>
  </si>
  <si>
    <t>McIndoe Falls-Connecticut River</t>
  </si>
  <si>
    <t>Manchester Brook-Connecticut River</t>
  </si>
  <si>
    <t>Headwaters Wells River</t>
  </si>
  <si>
    <t>Wells River</t>
  </si>
  <si>
    <t>Halls Brook</t>
  </si>
  <si>
    <t>Clark Brook-Connecticut River</t>
  </si>
  <si>
    <t>Tabor Branch</t>
  </si>
  <si>
    <t>Headwaters Waits River</t>
  </si>
  <si>
    <t>South Branch Waits River</t>
  </si>
  <si>
    <t>Waits River</t>
  </si>
  <si>
    <t>Lake Morey-Connecticut River</t>
  </si>
  <si>
    <t>Middle Brook</t>
  </si>
  <si>
    <t>Headwaters Ompompanoosuc River</t>
  </si>
  <si>
    <t>West Branch Ompompanoosuc River</t>
  </si>
  <si>
    <t>Ompompanoosuc River</t>
  </si>
  <si>
    <t>Bloody Brook-Connecticut River</t>
  </si>
  <si>
    <t>Headwaters White River</t>
  </si>
  <si>
    <t>West Branch White River</t>
  </si>
  <si>
    <t>Breakneck Brook-White River</t>
  </si>
  <si>
    <t>Tweed River</t>
  </si>
  <si>
    <t>Locust Creek</t>
  </si>
  <si>
    <t>Stony Brook-White River</t>
  </si>
  <si>
    <t>Headwaters Third Branch White River</t>
  </si>
  <si>
    <t>Ayers Brook</t>
  </si>
  <si>
    <t>Third Branch White River</t>
  </si>
  <si>
    <t>Headwaters Second Branch White River</t>
  </si>
  <si>
    <t>Second Branch White River</t>
  </si>
  <si>
    <t>Headwaters First Branch White River</t>
  </si>
  <si>
    <t>First Branch White River</t>
  </si>
  <si>
    <t>Broad Brook-White River</t>
  </si>
  <si>
    <t>Mill Brook-White River</t>
  </si>
  <si>
    <t>White River</t>
  </si>
  <si>
    <t>Headwaters Ottauquechee River</t>
  </si>
  <si>
    <t>North Branch Ottauquechee River</t>
  </si>
  <si>
    <t>Broad Brook</t>
  </si>
  <si>
    <t>Kedron Brook</t>
  </si>
  <si>
    <t>Beaver Brook-Ottauquechee River</t>
  </si>
  <si>
    <t>Gulf Stream</t>
  </si>
  <si>
    <t>Ottauquechee River</t>
  </si>
  <si>
    <t>Lulls Brook-Connecticut River</t>
  </si>
  <si>
    <t>Mill Brook</t>
  </si>
  <si>
    <t>Hubbard Brook-Connecticut River</t>
  </si>
  <si>
    <t>Headwaters Black River</t>
  </si>
  <si>
    <t>Branch Brook-Black River</t>
  </si>
  <si>
    <t>Twentymile Stream-Black River</t>
  </si>
  <si>
    <t>North Branch Black River</t>
  </si>
  <si>
    <t>Black River</t>
  </si>
  <si>
    <t>Headwaters Williams River</t>
  </si>
  <si>
    <t>Middle Branch Williams River</t>
  </si>
  <si>
    <t>Williams River</t>
  </si>
  <si>
    <t>Spencer Brook-Connecticut River</t>
  </si>
  <si>
    <t>Jabes Hackett Brook-Connecticut River</t>
  </si>
  <si>
    <t>Headwaters Saxtons River</t>
  </si>
  <si>
    <t>Saxtons River</t>
  </si>
  <si>
    <t>Headwaters West River</t>
  </si>
  <si>
    <t>Utley Brook</t>
  </si>
  <si>
    <t>Flood Brook-West River</t>
  </si>
  <si>
    <t>Winhall River</t>
  </si>
  <si>
    <t>Cobb Brook-West River</t>
  </si>
  <si>
    <t>Ball Mountain Brook</t>
  </si>
  <si>
    <t>Turkey Mountain Brook-West River</t>
  </si>
  <si>
    <t>Wardsboro Brook</t>
  </si>
  <si>
    <t>Mill Brook-West River</t>
  </si>
  <si>
    <t>Grassy Brook</t>
  </si>
  <si>
    <t>Smith Brook-West River</t>
  </si>
  <si>
    <t>Rock River</t>
  </si>
  <si>
    <t>West River</t>
  </si>
  <si>
    <t>Great Brook-Connecticut River</t>
  </si>
  <si>
    <t>East Putney Brook-Connecticut River</t>
  </si>
  <si>
    <t>Sacketts Brook</t>
  </si>
  <si>
    <t>Catsbane Brook-Connecticut River</t>
  </si>
  <si>
    <t>Whetstone Brook</t>
  </si>
  <si>
    <t>Vernon Dam-Connecticut River</t>
  </si>
  <si>
    <t>Pauchaug Brook-Connecticut River</t>
  </si>
  <si>
    <t>Fall River</t>
  </si>
  <si>
    <t>Headwaters Deerfield River</t>
  </si>
  <si>
    <t>East Branch Deerfield River</t>
  </si>
  <si>
    <t>North Branch Deerfield River</t>
  </si>
  <si>
    <t>West Branch Deerfield River</t>
  </si>
  <si>
    <t>Sherman Dam-Deerfield River</t>
  </si>
  <si>
    <t>Pelham Brook-Deerfield River</t>
  </si>
  <si>
    <t>East Branch North River</t>
  </si>
  <si>
    <t>Taylor Brook-North River</t>
  </si>
  <si>
    <t>Upper Green River</t>
  </si>
  <si>
    <t>Lower Green River</t>
  </si>
  <si>
    <t>West Branch Black Creek</t>
  </si>
  <si>
    <t>Mill Brook-White Creek</t>
  </si>
  <si>
    <t>West Branch Batten Kill-Batten Kill</t>
  </si>
  <si>
    <t>Warm Brook</t>
  </si>
  <si>
    <t>Lye Brook-Batten Kill</t>
  </si>
  <si>
    <t>Camden Creek</t>
  </si>
  <si>
    <t>Green River-Batten Kill</t>
  </si>
  <si>
    <t>Steele Brook-Batten Kill</t>
  </si>
  <si>
    <t>North Branch Hoosic River</t>
  </si>
  <si>
    <t>Hemlock Brook-Hoosic River</t>
  </si>
  <si>
    <t>Roaring Branch Walloomsac Brook</t>
  </si>
  <si>
    <t>South Stream-Walloomsac River</t>
  </si>
  <si>
    <t>Little White Creek</t>
  </si>
  <si>
    <t>Walloomsac River</t>
  </si>
  <si>
    <t>Little Hoosic River</t>
  </si>
  <si>
    <t>Ladd Brook-Hoosic River</t>
  </si>
  <si>
    <t>Browns Brook-Hoosic River</t>
  </si>
  <si>
    <t>White Creek</t>
  </si>
  <si>
    <t>Headwaters Mettawee River</t>
  </si>
  <si>
    <t>Flower Brook</t>
  </si>
  <si>
    <t>Wells Brook-Mettawee River</t>
  </si>
  <si>
    <t>Indian River</t>
  </si>
  <si>
    <t>Headwaters Poultney River</t>
  </si>
  <si>
    <t>Finel Hollow Brook-Poultney River</t>
  </si>
  <si>
    <t>Headwaters Castleton River</t>
  </si>
  <si>
    <t>Castleton River</t>
  </si>
  <si>
    <t>Mud Brook-Poultney River</t>
  </si>
  <si>
    <t>Hubbardton River</t>
  </si>
  <si>
    <t>Poultney River-Head of Lake Champlain</t>
  </si>
  <si>
    <t>Headwaters Otter Creek</t>
  </si>
  <si>
    <t>Big Branch</t>
  </si>
  <si>
    <t>Homer Stone Brook-Otter Creek</t>
  </si>
  <si>
    <t>Headwaters Mill Creek</t>
  </si>
  <si>
    <t>Mill Creek</t>
  </si>
  <si>
    <t>Cold River</t>
  </si>
  <si>
    <t>East Creek</t>
  </si>
  <si>
    <t>Clarendon River</t>
  </si>
  <si>
    <t>Moon Brook-Otter Creek</t>
  </si>
  <si>
    <t>Headwaters New Haven River</t>
  </si>
  <si>
    <t>Baldwin Creek</t>
  </si>
  <si>
    <t>New Haven River</t>
  </si>
  <si>
    <t>Furnace Brook</t>
  </si>
  <si>
    <t>Bresee Mill Brook-Otter Creek</t>
  </si>
  <si>
    <t>Neshobe River</t>
  </si>
  <si>
    <t>Willow Brook-Otter Creek</t>
  </si>
  <si>
    <t>Leicester River</t>
  </si>
  <si>
    <t>Middlebury River</t>
  </si>
  <si>
    <t>Pleasant Brook-Otter Creek</t>
  </si>
  <si>
    <t>Upper Lemon Fair River</t>
  </si>
  <si>
    <t>Lower Lemon Fair River</t>
  </si>
  <si>
    <t>Dead Creek</t>
  </si>
  <si>
    <t>Headwaters Stevens Branch</t>
  </si>
  <si>
    <t>Jail Branch</t>
  </si>
  <si>
    <t>Stevens Branch</t>
  </si>
  <si>
    <t>Headwaters Winooski River</t>
  </si>
  <si>
    <t>Nasmith Brook-Winooski River</t>
  </si>
  <si>
    <t>Kingsbury Branch</t>
  </si>
  <si>
    <t>Sodom Pond Brook-Winooski River</t>
  </si>
  <si>
    <t>Headwaters North Branch Winooski River</t>
  </si>
  <si>
    <t>North Branch Winooski River</t>
  </si>
  <si>
    <t>Headwaters Dog River</t>
  </si>
  <si>
    <t>Dog River</t>
  </si>
  <si>
    <t>Great Brook-Winooski River</t>
  </si>
  <si>
    <t>Headwaters Mad River</t>
  </si>
  <si>
    <t>Mill Brook-Mad River</t>
  </si>
  <si>
    <t>Shepard Brook</t>
  </si>
  <si>
    <t>Mad River</t>
  </si>
  <si>
    <t>Graves Brook-Winooski River</t>
  </si>
  <si>
    <t>Headwaters Little River</t>
  </si>
  <si>
    <t>Little River</t>
  </si>
  <si>
    <t>Joiner Brook-Winooski River</t>
  </si>
  <si>
    <t>Huntington River</t>
  </si>
  <si>
    <t>Snipe Island Brook-Winooski River</t>
  </si>
  <si>
    <t>Muddy Brook</t>
  </si>
  <si>
    <t>Headwaters Lamoille River</t>
  </si>
  <si>
    <t>Hardwick Lake Dam-Lamoille River</t>
  </si>
  <si>
    <t>Wild Branch</t>
  </si>
  <si>
    <t>Elmore Branch-Lamoille River</t>
  </si>
  <si>
    <t>Green River</t>
  </si>
  <si>
    <t>Ryder Brook-Lamoille River</t>
  </si>
  <si>
    <t>Kenfield Brook-Lamoille River</t>
  </si>
  <si>
    <t>Headwaters Browns River</t>
  </si>
  <si>
    <t>Browns River</t>
  </si>
  <si>
    <t>Gihon River</t>
  </si>
  <si>
    <t>North Branch LaMoille River</t>
  </si>
  <si>
    <t>Brewster River-Lamoille River</t>
  </si>
  <si>
    <t>Seymour River-Lamoille River</t>
  </si>
  <si>
    <t>Stones Brook-Lamoille River</t>
  </si>
  <si>
    <t>Headwater Missisquoi River</t>
  </si>
  <si>
    <t>Snider Brook-Missisquoi River</t>
  </si>
  <si>
    <t>Mineral Spring Brook-Missisquoi River</t>
  </si>
  <si>
    <t>Mud Creek</t>
  </si>
  <si>
    <t>Jay Branch</t>
  </si>
  <si>
    <t>Beetle Brook-Missisquoi River</t>
  </si>
  <si>
    <t>Leavit Brook-Missisquoi River</t>
  </si>
  <si>
    <t>Outlet Sutton River</t>
  </si>
  <si>
    <t>Lucas Brook-Missisquoi River</t>
  </si>
  <si>
    <t>Headwaters Trout River</t>
  </si>
  <si>
    <t>Outlet Trout River</t>
  </si>
  <si>
    <t>Tyler Branch</t>
  </si>
  <si>
    <t>Enosburg Falls-Missisquoi River</t>
  </si>
  <si>
    <t>Goodsell Brook-Missisquoi River</t>
  </si>
  <si>
    <t>Headwaters Black Creek</t>
  </si>
  <si>
    <t>Fairfield River</t>
  </si>
  <si>
    <t>Black Creek</t>
  </si>
  <si>
    <t>McGowan Brook-Missisquoi River</t>
  </si>
  <si>
    <t>Hungerford Brook</t>
  </si>
  <si>
    <t>Outlet Missisquoi River</t>
  </si>
  <si>
    <t>Charter Brook-Lake Champlain</t>
  </si>
  <si>
    <t>McKenzie Brook-Lake Champlain</t>
  </si>
  <si>
    <t>Headwaters Little Otter Creek</t>
  </si>
  <si>
    <t>Outlet Little Otter Creek</t>
  </si>
  <si>
    <t>Headwaters Lewis Creek</t>
  </si>
  <si>
    <t>Outlet Lewis Creek</t>
  </si>
  <si>
    <t>Hoisington Brook-Lake Champlain</t>
  </si>
  <si>
    <t>La Platte River</t>
  </si>
  <si>
    <t>Munroe Brook-Shelburne Bay</t>
  </si>
  <si>
    <t>Malletts Creek</t>
  </si>
  <si>
    <t>Malletts Bay</t>
  </si>
  <si>
    <t>Heawaters Pike River</t>
  </si>
  <si>
    <t>Groat Creek</t>
  </si>
  <si>
    <t>Carman Brook-Missisquoi Bay</t>
  </si>
  <si>
    <t>Jewett Brook</t>
  </si>
  <si>
    <t>Mill River</t>
  </si>
  <si>
    <t>Saint Albans Bay-Lake Champlain</t>
  </si>
  <si>
    <t>Lake Champlain</t>
  </si>
  <si>
    <t>Little River-Richelieu River</t>
  </si>
  <si>
    <t>South River</t>
  </si>
  <si>
    <t>Lake Memphremagog</t>
  </si>
  <si>
    <t>Headwaters Barton River</t>
  </si>
  <si>
    <t>Willoughby Brook-Barton River</t>
  </si>
  <si>
    <t>Barton River</t>
  </si>
  <si>
    <t>Lamphean Brook-Black River</t>
  </si>
  <si>
    <t>Stony Brook-Black River</t>
  </si>
  <si>
    <t>Headwaters Clyde River</t>
  </si>
  <si>
    <t>Seymour Lake</t>
  </si>
  <si>
    <t>Clyde River</t>
  </si>
  <si>
    <t>Headwaters Tomifobia River</t>
  </si>
  <si>
    <t>Headwaters Niger River</t>
  </si>
  <si>
    <t>Tomifobia River</t>
  </si>
  <si>
    <t>Headwaters Coaticook River</t>
  </si>
  <si>
    <t>Averill Creek</t>
  </si>
  <si>
    <t>Date Project Selected for Funding</t>
  </si>
  <si>
    <t>Funding Information</t>
  </si>
  <si>
    <t>Project Closeout Information</t>
  </si>
  <si>
    <t>not applicable based on previous selection, do not edit</t>
  </si>
  <si>
    <t>To estimate phosphorus reductions for shoreline stabilization practices, CWIP needs to know the length, average height, and average recession rate of the shoreline stabilization project. The bank height of the restoration project pre-restoration should be measured at three equidistant places along the length of the project, and the average of the three measurements should be reported. The shoreline recession rate (inches per year) should be estimated as the average recession rate over the past 10 years. To estimate the rate, consult with the landowner about how much the shoreline has receded in the past 10 years. If possible, review landowner photos or aerial imagery of shoreline recession over the past 10 years to estimate the rate. Three general categories can be used to estimate the shoreline recession rate: severe erosion (6 inches per year), moderate erosion (4 inches per year), and low erosion (2 inches per year). If the landowner or engineer have direct measurements of shoreline recession rates, those more accurate data should be reported.</t>
  </si>
  <si>
    <t>Agricultural Land Disconnection in Project (acres)</t>
  </si>
  <si>
    <t>https://maps.vermont.gov/vcgi/html5viewer/?viewer=vtmapviewer</t>
  </si>
  <si>
    <t>Native Revegetation Established (acres)*</t>
  </si>
  <si>
    <t>FFI detailed input and output export files (or screenshots)</t>
  </si>
  <si>
    <t>Estimated total phosphorus reduction achieved through implementation - Year 1 (kg)</t>
  </si>
  <si>
    <t>Estimated total phosphorus reduction achieved through implementation - Year 2+ (kg/year)</t>
  </si>
  <si>
    <t>Road Disconnection in Project (miles)</t>
  </si>
  <si>
    <t xml:space="preserve">* Starred fields are required if cells are not filled black. Project type specifications and data requirements are subject to change. Please refer to the most recent version of the Clean Water Initiative Funding Policy for up to date information on project types, funding eligibility, applicable performance measures, and milestones &amp; deliverables. Changes to pollutant reduction data requirements will be outlined in future versions of CWIP's Standard Operating Procedures for Tracking &amp; Accounting, which are subject to 30-day public notice prior to being adopted. </t>
  </si>
  <si>
    <t>Riparian Buffer Planting Information</t>
  </si>
  <si>
    <t>Riparian Buffer Planting</t>
  </si>
  <si>
    <t>Organization*</t>
  </si>
  <si>
    <r>
      <rPr>
        <b/>
        <sz val="11"/>
        <color rgb="FF000000"/>
        <rFont val="Franklin Gothic Book"/>
        <family val="2"/>
      </rPr>
      <t>Road Erosion Inventory</t>
    </r>
    <r>
      <rPr>
        <sz val="11"/>
        <color rgb="FF000000"/>
        <rFont val="Franklin Gothic Book"/>
        <family val="2"/>
      </rPr>
      <t xml:space="preserve"> - Project Identification</t>
    </r>
  </si>
  <si>
    <t>Stormwater/Road Equipment</t>
  </si>
  <si>
    <t>Stormwater Master Plan - Project Identification</t>
  </si>
  <si>
    <t xml:space="preserve">Operational Stormwater Permit Obtainment </t>
  </si>
  <si>
    <r>
      <t xml:space="preserve">Forest </t>
    </r>
    <r>
      <rPr>
        <b/>
        <sz val="11"/>
        <rFont val="Franklin Gothic Book"/>
        <family val="2"/>
      </rPr>
      <t xml:space="preserve">Road Erosion Inventory </t>
    </r>
    <r>
      <rPr>
        <sz val="11"/>
        <rFont val="Franklin Gothic Book"/>
        <family val="2"/>
      </rPr>
      <t>- Project Identification</t>
    </r>
  </si>
  <si>
    <r>
      <rPr>
        <b/>
        <sz val="11"/>
        <rFont val="Franklin Gothic Book"/>
        <family val="2"/>
      </rPr>
      <t>Lake Wise Assessments</t>
    </r>
    <r>
      <rPr>
        <sz val="11"/>
        <rFont val="Franklin Gothic Book"/>
        <family val="2"/>
      </rPr>
      <t xml:space="preserve"> - Project Identification</t>
    </r>
  </si>
  <si>
    <r>
      <rPr>
        <b/>
        <sz val="11"/>
        <rFont val="Franklin Gothic Book"/>
        <family val="2"/>
      </rPr>
      <t>Lake Watershed Action Planning</t>
    </r>
    <r>
      <rPr>
        <sz val="11"/>
        <rFont val="Franklin Gothic Book"/>
        <family val="2"/>
      </rPr>
      <t xml:space="preserve"> (LWAP) - Project Identification</t>
    </r>
  </si>
  <si>
    <r>
      <rPr>
        <b/>
        <sz val="11"/>
        <rFont val="Franklin Gothic Book"/>
        <family val="2"/>
      </rPr>
      <t>Stream Geomorphic Assessment</t>
    </r>
    <r>
      <rPr>
        <sz val="11"/>
        <rFont val="Franklin Gothic Book"/>
        <family val="2"/>
      </rPr>
      <t xml:space="preserve"> Phase 1 - Project Identification</t>
    </r>
  </si>
  <si>
    <r>
      <rPr>
        <b/>
        <sz val="11"/>
        <rFont val="Franklin Gothic Book"/>
        <family val="2"/>
      </rPr>
      <t>Stream Geomorphic Assessment</t>
    </r>
    <r>
      <rPr>
        <sz val="11"/>
        <rFont val="Franklin Gothic Book"/>
        <family val="2"/>
      </rPr>
      <t xml:space="preserve"> Phase 2 (River Corridor Plan) - Project Identification</t>
    </r>
  </si>
  <si>
    <t xml:space="preserve">Operations and Maintenance </t>
  </si>
  <si>
    <t>Funding Amount Awarded*</t>
  </si>
  <si>
    <t>Grant/Contract Number*</t>
  </si>
  <si>
    <t>Date of Grant/Contract Execution*</t>
  </si>
  <si>
    <t>The DEC Clean Water Initiative Program (CWIP) funds clean water projects to make progress toward meeting water quality restoration targets outlined in the Total Maximum Daily Loads (or TMDLs).</t>
  </si>
  <si>
    <t>Final Performance Report Instructions</t>
  </si>
  <si>
    <t xml:space="preserve">In order to track progress towards achieving TMDLs, CWIP estimates the pollutant reductions associated with clean water projects. The process of estimating nutrient and sediment reductions associated with clean water projects is referred to as pollutant accounting. To estimate pollutant reductions, CWIP and partners must collect many types of data on the clean water projects implemented (i.e., watershed, land use, storage volume, area treated, etc.), which is referred to as tracking. Additional information on the tracking and accounting methods can be found here: </t>
  </si>
  <si>
    <t>Agricultural Pollution Prevention - Project Identification</t>
  </si>
  <si>
    <t>Agricultural Pollution Prevention - Engineering Design</t>
  </si>
  <si>
    <t>Road Project - Preliminary Engineering Design</t>
  </si>
  <si>
    <t>Road Project - Final Engineering Design</t>
  </si>
  <si>
    <t>Stormwater - Illicit Discharge Detection and Elimination (IDDE)</t>
  </si>
  <si>
    <t>Stormwater - Preliminary Engineering Design</t>
  </si>
  <si>
    <t>Stormwater - Final Engineering Design</t>
  </si>
  <si>
    <t>Forestry - Equipment</t>
  </si>
  <si>
    <t>Lake Shoreland - Preliminary Engineering Design</t>
  </si>
  <si>
    <t>Lake Shoreland - Final Engineering Design</t>
  </si>
  <si>
    <t>Dam Removal - Project Identification</t>
  </si>
  <si>
    <t>Dam Removal - Preliminary Engineering Design</t>
  </si>
  <si>
    <r>
      <t>Dam Removal</t>
    </r>
    <r>
      <rPr>
        <b/>
        <sz val="11"/>
        <rFont val="Franklin Gothic Book"/>
        <family val="2"/>
      </rPr>
      <t xml:space="preserve"> - </t>
    </r>
    <r>
      <rPr>
        <sz val="11"/>
        <rFont val="Franklin Gothic Book"/>
        <family val="2"/>
      </rPr>
      <t>Final Engineering Design</t>
    </r>
  </si>
  <si>
    <t>Floodplain/Stream Restoration - Preliminary Engineering Design</t>
  </si>
  <si>
    <t>Floodplain/Stream Restoration - Final Engineering Design</t>
  </si>
  <si>
    <t>Wetland Restoration - Project Identification</t>
  </si>
  <si>
    <t>Wetland Restoration - Preliminary Engineering Design</t>
  </si>
  <si>
    <t>Wetland Restoration - Final Engineering Design</t>
  </si>
  <si>
    <t>Block Grant</t>
  </si>
  <si>
    <t>Wetland Easement - Design</t>
  </si>
  <si>
    <t>Wetland Easement - Implementation</t>
  </si>
  <si>
    <t>Final Project Funding Amount*</t>
  </si>
  <si>
    <t>Clean Water Initiative Program Final Reporting Form</t>
  </si>
  <si>
    <t>Average Road Slope (%)*</t>
  </si>
  <si>
    <t>Road Segment Average Slope (%)*</t>
  </si>
  <si>
    <r>
      <t xml:space="preserve">This reporting template allows CWIP to collect the data needed to report on progress towards achieving Vermont's water quality goals. All CWIP grantees and contractors are required to complete this final reporting form and submit it to their Technical Project Manager (TPM) as a final reporting form. The data submitted in this form are uploaded to the Watersheds Projects Database (WPD) and reported in the </t>
    </r>
    <r>
      <rPr>
        <i/>
        <sz val="11"/>
        <color rgb="FF000000"/>
        <rFont val="Calibri"/>
        <family val="2"/>
      </rPr>
      <t>Vermont Clean Water Initiative Annual Performance Report</t>
    </r>
    <r>
      <rPr>
        <sz val="11"/>
        <color rgb="FF000000"/>
        <rFont val="Calibri"/>
        <family val="2"/>
      </rPr>
      <t>, which is statutorily required to meet accountability and reporting requirements set forth by the Vermont State Legislature and US EPA.</t>
    </r>
  </si>
  <si>
    <t xml:space="preserve">All projects reported in this form must have a WPD ID. To find the WPD ID for a project that is already in the database, please visit the Watershed Projects Database Search and search for the project using the available filters and search features. If a project has not yet been recorded in the WPD, use the Clean Water Project - New Project Form available in ANR Online to submit the project information for review and approval by the Watershed Planning Program. Upon approval of the form submission, the project will be automatically assigned a WPD ID that can be found via the Watershed Projects Database Search. </t>
  </si>
  <si>
    <t>Watershed Projects Database Search:</t>
  </si>
  <si>
    <t xml:space="preserve">Clean Water Project - New Project Form: </t>
  </si>
  <si>
    <t>General instructions regarding BMP reporting are available in sector-specific tabs below. Each column heading within the Final Performance Report also has guidance to help you complete this form. If you have any further questions about this form, please reach out to your TPM or Claire Madden (claire.madden@vermont.gov). Thank you in advance for reporting the data needed to track progress towards achieving water quality goals!</t>
  </si>
  <si>
    <t>https://anrweb.vt.gov/DEC/cleanWaterDashboard/WPDSearch.aspx</t>
  </si>
  <si>
    <t>https://anronline.vermont.gov/?FormTag=CWPNewProject</t>
  </si>
  <si>
    <t>Number of barnyard and production area practices installed</t>
  </si>
  <si>
    <t>Linear miles assessed/covered by plan</t>
  </si>
  <si>
    <t>Hours equipment in use per year</t>
  </si>
  <si>
    <t>Road miles swept through use of equipment per year</t>
  </si>
  <si>
    <t>Acres stabilized through use of hydroseeder/mulcher equipment per year</t>
  </si>
  <si>
    <t>Number of illicit/unauthorized discharges confirmed</t>
  </si>
  <si>
    <t>Number of operational stormwater permits obtained</t>
  </si>
  <si>
    <t>Cubic feet of gully erosion restored</t>
  </si>
  <si>
    <t>Acres of gully stabilized</t>
  </si>
  <si>
    <t>Number of stream crossings improved as a result of skidder bridge use</t>
  </si>
  <si>
    <t>Acres of lakeshore restored</t>
  </si>
  <si>
    <t>Linear feet of lakeshore restored</t>
  </si>
  <si>
    <t>Number of projects maintained to fully functioning</t>
  </si>
  <si>
    <t>Acres receiving enhanced survivorship treatment</t>
  </si>
  <si>
    <r>
      <t xml:space="preserve">Acres of river corridor </t>
    </r>
    <r>
      <rPr>
        <sz val="10"/>
        <color rgb="FFFF0000"/>
        <rFont val="Arial"/>
        <family val="2"/>
      </rPr>
      <t>and/or wetland</t>
    </r>
    <r>
      <rPr>
        <sz val="10"/>
        <color rgb="FF000000"/>
        <rFont val="Arial"/>
        <family val="2"/>
      </rPr>
      <t xml:space="preserve"> scoped for easement</t>
    </r>
  </si>
  <si>
    <t>Connecticut River Drainage</t>
  </si>
  <si>
    <t>Hudson River Drainage</t>
  </si>
  <si>
    <t>Hudson River Basin</t>
  </si>
  <si>
    <t xml:space="preserve">Lake Champlain Basin </t>
  </si>
  <si>
    <t xml:space="preserve">Statewide </t>
  </si>
  <si>
    <t>1 - Batten Kill (VT01-04)</t>
  </si>
  <si>
    <t xml:space="preserve">1 - Batten Kill, Walloomsac, Hoosic </t>
  </si>
  <si>
    <t>1 - Hoosic River (VT01-02)</t>
  </si>
  <si>
    <t>1 - North Branch Hoosic River (VT01-01)</t>
  </si>
  <si>
    <t>1 - Roaring Branch (VT01-06)</t>
  </si>
  <si>
    <t>1 - Tributaries to the Batten Kill (VT01-05)</t>
  </si>
  <si>
    <t>1 - Walloomsac River (VT01-03)</t>
  </si>
  <si>
    <t>1 - White Creek and Tributaries (VT01-07)</t>
  </si>
  <si>
    <t>9 - First Branch - White River (VT09-04)</t>
  </si>
  <si>
    <t>9 - Lower White River Mainstem (VT09-01)</t>
  </si>
  <si>
    <t>9 - Middle White River Mainstem (VT09-02)</t>
  </si>
  <si>
    <t>9 - Second Branch - White River (VT09-05)</t>
  </si>
  <si>
    <t>9 - Third Branch - White River (VT09-06)</t>
  </si>
  <si>
    <t>9 - Tributaries to Lower White River (VT09-03)</t>
  </si>
  <si>
    <t>9 - Upper White River Watershed (VT09-07)</t>
  </si>
  <si>
    <t xml:space="preserve">9 - White River Basin </t>
  </si>
  <si>
    <t>10 - Barnard Brook (VT10-10)</t>
  </si>
  <si>
    <t>10 - Black River Headwaters (VT10-15)</t>
  </si>
  <si>
    <t>10 - Broad Brook (Basin 10) (VT10-08)</t>
  </si>
  <si>
    <t>10 - Kedron Brook (VT10-07)</t>
  </si>
  <si>
    <t>10 - Lower Black River (Basin 10) (VT10-11)</t>
  </si>
  <si>
    <t>10 - Lower Ottauquechee River (VT10-01)</t>
  </si>
  <si>
    <t>10 - Mid-Black River (VT10-13)</t>
  </si>
  <si>
    <t>10 - Mid-Ottauquechee River (VT10-03)</t>
  </si>
  <si>
    <t>10 - North Branch Black River (VT10-16)</t>
  </si>
  <si>
    <t>10 - North Branch Ottauquechee River (VT10-09)</t>
  </si>
  <si>
    <t xml:space="preserve">10 - Ottauquechee Black Basin </t>
  </si>
  <si>
    <t>10 - Tributaries to Lower Black River (VT10-12)</t>
  </si>
  <si>
    <t>10 - Tributaries to Lower Ottauquechee (VT10-02)</t>
  </si>
  <si>
    <t>10 - Tributaries to Mid Ottauquechee (VT10-04)</t>
  </si>
  <si>
    <t>10 - Tributaries to Upper Ottauquechee (VT10-06)</t>
  </si>
  <si>
    <t>10 - Upper Black River (Basin 10) (VT10-14)</t>
  </si>
  <si>
    <t>10 - Upper Ottauquechee River (VT10-05)</t>
  </si>
  <si>
    <t>11 - Ball Mountain Brook (VT11-15)</t>
  </si>
  <si>
    <t>11 - Cobb &amp; Turkey Mountain Brooks (VT11-13)</t>
  </si>
  <si>
    <t>11 - Grassy Brook (VT11-11)</t>
  </si>
  <si>
    <t>11 - Lower Saxtons River (VT11-05)</t>
  </si>
  <si>
    <t>11 - Lower West River (VT11-07)</t>
  </si>
  <si>
    <t>11 - Lower Williams River (VT11-01)</t>
  </si>
  <si>
    <t>11 - Mid-West River (VT11-10)</t>
  </si>
  <si>
    <t>11 - Middle Branch Williams River (VT11-03)</t>
  </si>
  <si>
    <t>11 - Minor Tribs Lower Williams (VT11-02)</t>
  </si>
  <si>
    <t>11 - Rock River (Basin 11) (VT11-09)</t>
  </si>
  <si>
    <t>11 - Tributaries to Mid-West River (VT11-12)</t>
  </si>
  <si>
    <t>11 - Tributaries to the Lower West River (VT11-08)</t>
  </si>
  <si>
    <t>11 - Tributaries to Upper West River (VT11-18)</t>
  </si>
  <si>
    <t>11 - Upper Saxtons River (VT11-06)</t>
  </si>
  <si>
    <t>11 - Upper West River (VT11-17)</t>
  </si>
  <si>
    <t>11 - Upper Williams River (VT11-04)</t>
  </si>
  <si>
    <t>11 - Wardsboro Brook (VT11-14)</t>
  </si>
  <si>
    <t xml:space="preserve">11 - West, Williams, Saxton Basin </t>
  </si>
  <si>
    <t>11 - Winhall River (VT11-16)</t>
  </si>
  <si>
    <t xml:space="preserve">12 - Deerfield Basin </t>
  </si>
  <si>
    <t>12 - East Branch Deerfield River (VT12-03)</t>
  </si>
  <si>
    <t>12 - East Branch North River (VT12-07)</t>
  </si>
  <si>
    <t>12 - Green River (Basin 12) (VT12-06)</t>
  </si>
  <si>
    <t>12 - Lower Deerfield River (VT12-01)</t>
  </si>
  <si>
    <t>12 - North Branch Deerfield River (VT12-05)</t>
  </si>
  <si>
    <t>12 - Upper Deerfield River (VT12-04)</t>
  </si>
  <si>
    <t>12 - West Branch Deerfield River (VT12-02)</t>
  </si>
  <si>
    <t>13 - Broad Brook (Basin 13) (VT13-15)</t>
  </si>
  <si>
    <t>13 - Dummerston Direct Drainages (VT13-13)</t>
  </si>
  <si>
    <t>13 - Hartford Direct Drainage (VT13-06)</t>
  </si>
  <si>
    <t>13 - Hartland - Windsor Direct Drainages (VT13-07)</t>
  </si>
  <si>
    <t>13 - Lower Connecticut River (VT13-05)</t>
  </si>
  <si>
    <t>13 - Mass Direct Drainages (VT13-17)</t>
  </si>
  <si>
    <t>13 - Mid-Southern Connecticut River (VT13-03)</t>
  </si>
  <si>
    <t>13 - Reading - Windsor Direct Drainages (VT13-08)</t>
  </si>
  <si>
    <t>13 - Sacketts Brook (VT13-12)</t>
  </si>
  <si>
    <t>13 - Springfield - Rockingham Direct Drainages (VT13-10)</t>
  </si>
  <si>
    <t>13 - Upper Mid-Southern Connecticut River (VT13-02)</t>
  </si>
  <si>
    <t>13 - Upper Southern Connecticut River (VT13-01)</t>
  </si>
  <si>
    <t>13 - Vernon Direct Drainages (VT13-16)</t>
  </si>
  <si>
    <t>13 - Vernon Impoundment (VT13-04)</t>
  </si>
  <si>
    <t>13 - Weathersfield - Springfield Direct Drainages (VT13-09)</t>
  </si>
  <si>
    <t>13 - Westminster Direct Drainages (VT13-11)</t>
  </si>
  <si>
    <t>13 - Whetstone Brook (VT13-14)</t>
  </si>
  <si>
    <t>14 - Lower Ompompanoosuc River (VT14-01)</t>
  </si>
  <si>
    <t>14 - Lower Waits River (VT14-04)</t>
  </si>
  <si>
    <t>14 - Lower Wells River (VT14-07)</t>
  </si>
  <si>
    <t>14 - Ompompanoosuc River (VT14-03)</t>
  </si>
  <si>
    <t xml:space="preserve">14 - Ompompanoosuc, Waits, Wells and Stevens Rivers </t>
  </si>
  <si>
    <t>14 - South Branch Waits River (VT14-06)</t>
  </si>
  <si>
    <t>14 - Stevens River (VT14-09)</t>
  </si>
  <si>
    <t>14 - Upper Waits River (VT14-05)</t>
  </si>
  <si>
    <t>14 - Upper Wells River (VT14-08)</t>
  </si>
  <si>
    <t>14 - West Branch Ompompanoosuc River (VT14-02)</t>
  </si>
  <si>
    <t>15 - East Branch Passumpsic River (VT15-08)</t>
  </si>
  <si>
    <t>15 - Joes Brook (VT15-02)</t>
  </si>
  <si>
    <t>15 - Lower Tributaries to Passumpsic River (VT15-03)</t>
  </si>
  <si>
    <t>15 - Millers Run (VT15-06)</t>
  </si>
  <si>
    <t>15 - Moose River (VT15-09)</t>
  </si>
  <si>
    <t xml:space="preserve">15 - Passumpsic Basin </t>
  </si>
  <si>
    <t>15 - Passumpsic Mainstem (VT15-01)</t>
  </si>
  <si>
    <t>15 - Sleepers River (VT15-04)</t>
  </si>
  <si>
    <t>15 - Upper Tributaries - Passumpsic River (VT15-05)</t>
  </si>
  <si>
    <t>15 - West Branch Passumpsic River (VT15-07)</t>
  </si>
  <si>
    <t>16 - Barnet-Ryegate Direct Drainage (VT16-18)</t>
  </si>
  <si>
    <t>16 - Bradford-Fairlee-Thetford Direct Drainage (VT16-20)</t>
  </si>
  <si>
    <t>16 - Canaan Streams to Connecticut River (VT16-08)</t>
  </si>
  <si>
    <t>16 - Comerford Impoundment (VT16-05)</t>
  </si>
  <si>
    <t>16 - Concord Direct Drainage (VT16-16)</t>
  </si>
  <si>
    <t>16 - East Branch Nulhegan River (VT16-10)</t>
  </si>
  <si>
    <t>16 - Guildhall-Lunenburg Direct Drainage (VT16-15)</t>
  </si>
  <si>
    <t>16 - Lemington/Bloomfield Direct Tribs (VT16-09)</t>
  </si>
  <si>
    <t>16 - Lower Northern Connecticut River (VT16-07)</t>
  </si>
  <si>
    <t>16 - Lower Upper Connecticut River (VT16-02)</t>
  </si>
  <si>
    <t>16 - Maidstone-Guildhall Direct Drainage (VT16-14)</t>
  </si>
  <si>
    <t>16 - Mid-Northern Connecticut River (VT16-06)</t>
  </si>
  <si>
    <t>16 - Moore Impoundment (VT16-04)</t>
  </si>
  <si>
    <t>16 - Newbury Direct Drainage (VT16-19)</t>
  </si>
  <si>
    <t>16 - Northern Connecticut River (VT16-03)</t>
  </si>
  <si>
    <t>16 - Norwich Direct Drainage (VT16-21)</t>
  </si>
  <si>
    <t>16 - Nulhegan River (VT16-11)</t>
  </si>
  <si>
    <t>16 - Paul Stream (VT16-13)</t>
  </si>
  <si>
    <t>16 - Upper Connecticut River (VT16-01)</t>
  </si>
  <si>
    <t xml:space="preserve">16 - Upper Connecticut, Nulhegan, Wheeler, Paul Basin </t>
  </si>
  <si>
    <t>16 - Waterford Direct Drainage (VT16-17)</t>
  </si>
  <si>
    <t>16 - Wheeler Stream (VT16-12)</t>
  </si>
  <si>
    <t>Drainage Area*</t>
  </si>
  <si>
    <t>For buffer enhancement projects, there is no need to re-enter any of the Buffer BMP Reporting information because the phosphorus reductions are accounted for in the original planting. You must enter the WPD ID of the orignal planting where enhancement occurred, and the Project Type should be "Riparian Buffer Planting".</t>
  </si>
  <si>
    <r>
      <t xml:space="preserve">Alternatively, grantees can use measure and summarize the drainage area land uses using the VCGI Map Viewer. To measure the drainage area, use the "Measure" toolboar at the top of the Map Viewer (see example below). Under the Land Cover/Use layer on the left of the Map Viewer, select "Agricultural Land Cover (2016)" and "Land Cover 2016" (see layer legend below). The land use color symbology for these two layers is shown in the black legends below. For reporting to DEC, land uses in the drainage area should be classified as </t>
    </r>
    <r>
      <rPr>
        <sz val="11"/>
        <color theme="1"/>
        <rFont val="Calibri"/>
        <family val="2"/>
        <scheme val="minor"/>
      </rPr>
      <t>Developed Pervious</t>
    </r>
    <r>
      <rPr>
        <sz val="11"/>
        <color rgb="FF000000"/>
        <rFont val="Calibri"/>
        <family val="2"/>
      </rPr>
      <t xml:space="preserve"> (grass/shrubs, bare soil), </t>
    </r>
    <r>
      <rPr>
        <sz val="11"/>
        <color theme="1"/>
        <rFont val="Calibri"/>
        <family val="2"/>
        <scheme val="minor"/>
      </rPr>
      <t>Developed Impervious</t>
    </r>
    <r>
      <rPr>
        <sz val="11"/>
        <color rgb="FF000000"/>
        <rFont val="Calibri"/>
        <family val="2"/>
      </rPr>
      <t xml:space="preserve"> (buildings, roads, other paved, railroads), </t>
    </r>
    <r>
      <rPr>
        <sz val="11"/>
        <color theme="1"/>
        <rFont val="Calibri"/>
        <family val="2"/>
        <scheme val="minor"/>
      </rPr>
      <t>Cropland</t>
    </r>
    <r>
      <rPr>
        <sz val="11"/>
        <color rgb="FF000000"/>
        <rFont val="Calibri"/>
        <family val="2"/>
      </rPr>
      <t xml:space="preserve"> (crops, hay), </t>
    </r>
    <r>
      <rPr>
        <sz val="11"/>
        <color theme="1"/>
        <rFont val="Calibri"/>
        <family val="2"/>
        <scheme val="minor"/>
      </rPr>
      <t>Pasture(hayfield with manure application, livestock grazing area) or Forest</t>
    </r>
    <r>
      <rPr>
        <sz val="11"/>
        <color rgb="FF000000"/>
        <rFont val="Calibri"/>
        <family val="2"/>
      </rPr>
      <t>. Up to three categories can be reported for a single buffer drainage area.</t>
    </r>
  </si>
  <si>
    <t>Lake shoreland practices may include bioengineered shoreline stabilization, native revegetation, or tree canopy expansion. Stormwater BMPs implemented within 250ft of a lakeshore may also be considered lake shoreland practices but should use the stormwater BMP section of this reporting tool. Bioengineered shoreline stabilization practices combine native plants with natural, biodegradable materials to stabilize slopes, prevent erosion, and encourage healthy living shorelines. Common bioengineering practices in Vermont include encapsulated soil lifts, live crib walls, regraded slopes, fiber coir rolls, stone toe, and live staking. 
Native revegetation practices result in conversion of developed pervious (e.g., lawns) land uses to native vegetation by the implementation of “no mow” zones or native shrub plantings. Over time, natural succession will allow the area to return to vegetative cover consisting of a mix of trees, shrubs, saplings, and groundcover. 
Tree canopy expansion practice involves tree planting on developed land (pervious or impervious) that results in an increase in tree canopy but is not intended to result in forest-like conditions. Trees do not need to be planted contiguously and there is no minimum density requirement. The trees cannot be part of a forested riparian buffer or structural stormwater BMP, and the replacement of existing trees is not eligible for credit.</t>
  </si>
  <si>
    <t>All data fields in this tool are intended to capture restoration project values. For example, acreage values should be acres changed as a result of project implementation, not total post-restoration condition.</t>
  </si>
  <si>
    <t>https://anrweb.vt.gov/DEC/cleanWaterDashboard/ScreeningTool.aspx</t>
  </si>
  <si>
    <r>
      <t>The Functioning Floodplain Initiative (FFI) is a collaboration between the Vermont Department of Environmental Conservation and many partners to develop methods and tools to idenify high priority projects to restore and protect stream, riparian wetland, and floodplain functions. Part of the work of the FFI is development of a web application that calculates the estimated phosphorus reduction achieved through implemnetation of stream and floodplain restoration projects. CWIP will use the estimated phosphorus reductions calculated in the FFI tool for crediting and reporting requirements. A preview of anticipated data fields is provided in the Floodplain and Stream section of the Project Data tab, however phosphorus reduction credit attributed to implementation phase floodplain and stream restoration projects must be calculated through the FFI web application, once available. 
Required data may differ by project type and practice type availability. Projects may include floodplain/river corridor connectivity, stream connectivity, or both. Practice types available for stream restoration projects are determined in the FFI app by site location (ex: cannot complete a dam removal on a stream segment without a dam present).</t>
    </r>
    <r>
      <rPr>
        <b/>
        <sz val="11"/>
        <color rgb="FF000000"/>
        <rFont val="Calibri"/>
        <family val="2"/>
      </rPr>
      <t xml:space="preserve"> </t>
    </r>
    <r>
      <rPr>
        <b/>
        <i/>
        <sz val="11"/>
        <color rgb="FF000000"/>
        <rFont val="Calibri"/>
        <family val="2"/>
      </rPr>
      <t xml:space="preserve">Please consult with the DEC technical staff assigned to the area in which the project is located to confirm the project data required to calculate phosphorus reduction. Contact information can be accessed via the Water Quality Project Screening Tool: </t>
    </r>
  </si>
  <si>
    <t>link coming soon - FFI tool is anticipated to launch in late 2022 for the Lake Champlain Basin. Development of the FFI tool for the Memphremagog Basin is expected in the future. Until FFI is available, complete the data fields in this tool in consultation with DEC Technical Staff.</t>
  </si>
  <si>
    <t xml:space="preserve">Road erosion remediation projects may include installation of a suite of practices to correct road-related erosion problems for paved and unpaved roads and road drainage culverts. Non-regulatory road erosion control projects will be assessed to the same standard as MRGP roads for the purposes of assigning a phosphorus reduction efficiency. </t>
  </si>
  <si>
    <t xml:space="preserve">Agricultural pollution prevention practices on non jurisdictional farms (farms not subject to Required Agricultural Practices standards) may include various production area/barnyard management practices, livestock exclusion, crop conversion, and grassed waterways. </t>
  </si>
  <si>
    <t>To calcualte phosphorus credit for agricultural practices, CWIP needs to know the type of practice implemented, practice acreage, HUC12 watershed in which the practice is located, the land use of the practice area prior to implementation, and if available, the hydologic soil group and slope of the field on which the practice was implemented. Importantly, practices must be associated with a field ID number that will indicate where more than one practice is treating the same practice area (stacked practices).</t>
  </si>
  <si>
    <t xml:space="preserve">Agricultural practices are subject to specific funding eligibility requirements, please contact DEC and/or AAFM prior to pursuing a project to confirm eligibility. </t>
  </si>
  <si>
    <t>Road/Stormwater Gully - Design</t>
  </si>
  <si>
    <t>Road/Stormwater Gully - Implementation</t>
  </si>
  <si>
    <t>Match/Leverage Amount</t>
  </si>
  <si>
    <t>Match/Leverage Source(s)</t>
  </si>
  <si>
    <t>Block Grant WPD ID*</t>
  </si>
  <si>
    <t>Is this project funded under a block grant?*</t>
  </si>
  <si>
    <r>
      <t xml:space="preserve">Grantees can measure and summarize drainage area land uses using Google Maps. To estimate land uses using satellite imagery, select the Satellite layer and enter your buffer coordinates to zoom into the planting site. Measure the drainage area as buffer length x 5 times the buffer width and calculate the percent of the drainage area occupied by the following land use types: </t>
    </r>
    <r>
      <rPr>
        <u/>
        <sz val="11"/>
        <color theme="1"/>
        <rFont val="Calibri"/>
        <family val="2"/>
        <scheme val="minor"/>
      </rPr>
      <t>Developed Pervious</t>
    </r>
    <r>
      <rPr>
        <sz val="11"/>
        <color theme="1"/>
        <rFont val="Calibri"/>
        <family val="2"/>
        <scheme val="minor"/>
      </rPr>
      <t xml:space="preserve"> </t>
    </r>
    <r>
      <rPr>
        <sz val="11"/>
        <color rgb="FF000000"/>
        <rFont val="Calibri"/>
        <family val="2"/>
      </rPr>
      <t xml:space="preserve">(grass/shrubs, bare soil), </t>
    </r>
    <r>
      <rPr>
        <u/>
        <sz val="11"/>
        <color theme="1"/>
        <rFont val="Calibri"/>
        <family val="2"/>
        <scheme val="minor"/>
      </rPr>
      <t>Developed Impervious</t>
    </r>
    <r>
      <rPr>
        <sz val="11"/>
        <color rgb="FF000000"/>
        <rFont val="Calibri"/>
        <family val="2"/>
      </rPr>
      <t xml:space="preserve"> (buildings, roads, other paved, railroads), </t>
    </r>
    <r>
      <rPr>
        <u/>
        <sz val="11"/>
        <color theme="1"/>
        <rFont val="Calibri"/>
        <family val="2"/>
        <scheme val="minor"/>
      </rPr>
      <t>Cropland</t>
    </r>
    <r>
      <rPr>
        <sz val="11"/>
        <color rgb="FF000000"/>
        <rFont val="Calibri"/>
        <family val="2"/>
      </rPr>
      <t xml:space="preserve"> (crops, hay), </t>
    </r>
    <r>
      <rPr>
        <u/>
        <sz val="11"/>
        <color rgb="FF000000"/>
        <rFont val="Calibri"/>
        <family val="2"/>
      </rPr>
      <t>Pasture</t>
    </r>
    <r>
      <rPr>
        <sz val="11"/>
        <color rgb="FF000000"/>
        <rFont val="Calibri"/>
        <family val="2"/>
      </rPr>
      <t xml:space="preserve"> (hayfield with manure application, livestock grazing area), or Forest. Up to three land use categories can be reported for a single buffer drainage area.</t>
    </r>
  </si>
  <si>
    <t>Volume of Gully Erosion Restored/Remediated (cubic ft)*</t>
  </si>
  <si>
    <t>Extent of Gully Erosion Remediation</t>
  </si>
  <si>
    <t>gully remediation</t>
  </si>
  <si>
    <t>Fully restored</t>
  </si>
  <si>
    <t>Partially restored</t>
  </si>
  <si>
    <t>Estimated Age of Gully Erosion*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</si>
</sst>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35" x14ac:knownFonts="1">
    <font>
      <sz val="11"/>
      <color rgb="FF000000"/>
      <name val="Calibri"/>
    </font>
    <font>
      <sz val="11"/>
      <color theme="1"/>
      <name val="Calibri"/>
      <family val="2"/>
      <scheme val="minor"/>
    </font>
    <font>
      <b/>
      <sz val="14"/>
      <color rgb="FF000000"/>
      <name val="Calibri"/>
      <family val="2"/>
    </font>
    <font>
      <b/>
      <sz val="11"/>
      <color rgb="FF000000"/>
      <name val="Calibri"/>
      <family val="2"/>
    </font>
    <font>
      <sz val="11"/>
      <name val="Calibri"/>
      <family val="2"/>
    </font>
    <font>
      <u/>
      <sz val="11"/>
      <color rgb="FF0563C1"/>
      <name val="Calibri"/>
      <family val="2"/>
    </font>
    <font>
      <b/>
      <sz val="18"/>
      <color rgb="FF000000"/>
      <name val="Calibri"/>
      <family val="2"/>
    </font>
    <font>
      <sz val="11"/>
      <color rgb="FF000000"/>
      <name val="Calibri"/>
      <family val="2"/>
    </font>
    <font>
      <b/>
      <i/>
      <sz val="11"/>
      <color rgb="FF000000"/>
      <name val="Calibri"/>
      <family val="2"/>
    </font>
    <font>
      <sz val="16"/>
      <color theme="1"/>
      <name val="Calibri"/>
      <family val="2"/>
      <scheme val="minor"/>
    </font>
    <font>
      <u/>
      <sz val="11"/>
      <color theme="1"/>
      <name val="Calibri"/>
      <family val="2"/>
      <scheme val="minor"/>
    </font>
    <font>
      <sz val="10"/>
      <color rgb="FF000000"/>
      <name val="Arial"/>
      <family val="2"/>
    </font>
    <font>
      <b/>
      <sz val="11"/>
      <color theme="1"/>
      <name val="Calibri"/>
      <family val="2"/>
      <scheme val="minor"/>
    </font>
    <font>
      <b/>
      <u/>
      <sz val="11"/>
      <color rgb="FF000000"/>
      <name val="Calibri"/>
      <family val="2"/>
    </font>
    <font>
      <b/>
      <sz val="8"/>
      <color theme="1"/>
      <name val="Calibri"/>
      <family val="2"/>
      <scheme val="minor"/>
    </font>
    <font>
      <sz val="16"/>
      <name val="Calibri"/>
      <family val="2"/>
      <scheme val="minor"/>
    </font>
    <font>
      <i/>
      <sz val="11"/>
      <color rgb="FF000000"/>
      <name val="Calibri"/>
      <family val="2"/>
    </font>
    <font>
      <sz val="11"/>
      <color rgb="FF000000"/>
      <name val="Calibri"/>
      <family val="2"/>
      <scheme val="minor"/>
    </font>
    <font>
      <u/>
      <sz val="11"/>
      <color theme="10"/>
      <name val="Calibri"/>
      <family val="2"/>
    </font>
    <font>
      <sz val="11"/>
      <color rgb="FF000000"/>
      <name val="Calibri"/>
      <family val="2"/>
    </font>
    <font>
      <sz val="10"/>
      <color rgb="FF333333"/>
      <name val="Segoe UI"/>
      <family val="2"/>
    </font>
    <font>
      <sz val="10"/>
      <name val="Arial"/>
      <family val="2"/>
    </font>
    <font>
      <strike/>
      <sz val="11"/>
      <color rgb="FF000000"/>
      <name val="Calibri"/>
      <family val="2"/>
    </font>
    <font>
      <i/>
      <sz val="11"/>
      <color rgb="FF000000"/>
      <name val="Calibri"/>
      <family val="2"/>
      <scheme val="minor"/>
    </font>
    <font>
      <sz val="16"/>
      <color rgb="FF000000"/>
      <name val="Calibri"/>
      <family val="2"/>
    </font>
    <font>
      <sz val="9"/>
      <color rgb="FF000000"/>
      <name val="Calibri"/>
      <family val="2"/>
    </font>
    <font>
      <sz val="8"/>
      <color rgb="FF000000"/>
      <name val="Segoe UI"/>
      <family val="2"/>
    </font>
    <font>
      <sz val="11"/>
      <color rgb="FF000000"/>
      <name val="Franklin Gothic Book"/>
      <family val="2"/>
    </font>
    <font>
      <b/>
      <sz val="11"/>
      <color rgb="FF000000"/>
      <name val="Franklin Gothic Book"/>
      <family val="2"/>
    </font>
    <font>
      <sz val="11"/>
      <name val="Franklin Gothic Book"/>
      <family val="2"/>
    </font>
    <font>
      <b/>
      <sz val="11"/>
      <name val="Franklin Gothic Book"/>
      <family val="2"/>
    </font>
    <font>
      <sz val="10"/>
      <color rgb="FFFF0000"/>
      <name val="Arial"/>
      <family val="2"/>
    </font>
    <font>
      <b/>
      <sz val="18"/>
      <color theme="0"/>
      <name val="Calibri"/>
      <family val="2"/>
    </font>
    <font>
      <b/>
      <sz val="11"/>
      <color theme="0"/>
      <name val="Calibri"/>
      <family val="2"/>
    </font>
    <font>
      <u/>
      <sz val="11"/>
      <color rgb="FF000000"/>
      <name val="Calibri"/>
      <family val="2"/>
    </font>
  </fonts>
  <fills count="42">
    <fill>
      <patternFill patternType="none"/>
    </fill>
    <fill>
      <patternFill patternType="gray125"/>
    </fill>
    <fill>
      <patternFill patternType="solid">
        <fgColor rgb="FFFFFF00"/>
        <bgColor rgb="FFFFFF00"/>
      </patternFill>
    </fill>
    <fill>
      <patternFill patternType="solid">
        <fgColor theme="5"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249977111117893"/>
        <bgColor rgb="FFA8D08D"/>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9999"/>
        <bgColor indexed="64"/>
      </patternFill>
    </fill>
    <fill>
      <patternFill patternType="solid">
        <fgColor rgb="FF95C3C5"/>
        <bgColor indexed="64"/>
      </patternFill>
    </fill>
    <fill>
      <patternFill patternType="solid">
        <fgColor theme="0" tint="-4.9989318521683403E-2"/>
        <bgColor indexed="64"/>
      </patternFill>
    </fill>
    <fill>
      <patternFill patternType="solid">
        <fgColor theme="1"/>
        <bgColor indexed="64"/>
      </patternFill>
    </fill>
    <fill>
      <patternFill patternType="solid">
        <fgColor rgb="FFCC9900"/>
        <bgColor indexed="64"/>
      </patternFill>
    </fill>
    <fill>
      <patternFill patternType="solid">
        <fgColor theme="9" tint="-0.249977111117893"/>
        <bgColor indexed="64"/>
      </patternFill>
    </fill>
    <fill>
      <patternFill patternType="solid">
        <fgColor theme="7"/>
        <bgColor indexed="64"/>
      </patternFill>
    </fill>
    <fill>
      <patternFill patternType="solid">
        <fgColor rgb="FFB7E7FF"/>
        <bgColor indexed="64"/>
      </patternFill>
    </fill>
    <fill>
      <patternFill patternType="solid">
        <fgColor rgb="FFB7E7FF"/>
        <bgColor rgb="FF9CC2E5"/>
      </patternFill>
    </fill>
    <fill>
      <patternFill patternType="solid">
        <fgColor rgb="FFFFFFFF"/>
        <bgColor rgb="FFFFFFFF"/>
      </patternFill>
    </fill>
    <fill>
      <patternFill patternType="solid">
        <fgColor theme="2"/>
        <bgColor indexed="64"/>
      </patternFill>
    </fill>
    <fill>
      <patternFill patternType="solid">
        <fgColor theme="7" tint="0.59999389629810485"/>
        <bgColor indexed="64"/>
      </patternFill>
    </fill>
    <fill>
      <patternFill patternType="solid">
        <fgColor rgb="FF008080"/>
        <bgColor indexed="64"/>
      </patternFill>
    </fill>
    <fill>
      <patternFill patternType="solid">
        <fgColor theme="0" tint="-0.499984740745262"/>
        <bgColor rgb="FFA8D08D"/>
      </patternFill>
    </fill>
    <fill>
      <patternFill patternType="solid">
        <fgColor theme="0" tint="-0.34998626667073579"/>
        <bgColor rgb="FFA8D08D"/>
      </patternFill>
    </fill>
    <fill>
      <patternFill patternType="solid">
        <fgColor rgb="FF92D050"/>
        <bgColor indexed="64"/>
      </patternFill>
    </fill>
    <fill>
      <patternFill patternType="solid">
        <fgColor rgb="FF92D050"/>
        <bgColor rgb="FFFFE598"/>
      </patternFill>
    </fill>
    <fill>
      <patternFill patternType="solid">
        <fgColor rgb="FF92D050"/>
        <bgColor rgb="FF9CC2E5"/>
      </patternFill>
    </fill>
    <fill>
      <patternFill patternType="solid">
        <fgColor theme="5"/>
        <bgColor indexed="64"/>
      </patternFill>
    </fill>
    <fill>
      <patternFill patternType="solid">
        <fgColor theme="5"/>
        <bgColor rgb="FF9CC2E5"/>
      </patternFill>
    </fill>
    <fill>
      <patternFill patternType="solid">
        <fgColor theme="5" tint="0.39997558519241921"/>
        <bgColor rgb="FF9CC2E5"/>
      </patternFill>
    </fill>
    <fill>
      <patternFill patternType="solid">
        <fgColor rgb="FFE5F6FF"/>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CCFF"/>
        <bgColor indexed="64"/>
      </patternFill>
    </fill>
  </fills>
  <borders count="11">
    <border>
      <left/>
      <right/>
      <top/>
      <bottom/>
      <diagonal/>
    </border>
    <border>
      <left style="thin">
        <color rgb="FF000000"/>
      </left>
      <right/>
      <top style="thin">
        <color rgb="FF000000"/>
      </top>
      <bottom style="thin">
        <color rgb="FF000000"/>
      </bottom>
      <diagonal/>
    </border>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3">
    <xf numFmtId="0" fontId="0" fillId="0" borderId="0"/>
    <xf numFmtId="0" fontId="18" fillId="0" borderId="0" applyNumberFormat="0" applyFill="0" applyBorder="0" applyAlignment="0" applyProtection="0"/>
    <xf numFmtId="9" fontId="19" fillId="0" borderId="0" applyFont="0" applyFill="0" applyBorder="0" applyAlignment="0" applyProtection="0"/>
  </cellStyleXfs>
  <cellXfs count="128">
    <xf numFmtId="0" fontId="0" fillId="0" borderId="0" xfId="0"/>
    <xf numFmtId="0" fontId="0" fillId="0" borderId="0" xfId="0" applyAlignment="1">
      <alignment wrapText="1"/>
    </xf>
    <xf numFmtId="0" fontId="5" fillId="0" borderId="0" xfId="0" applyFont="1"/>
    <xf numFmtId="14" fontId="0" fillId="0" borderId="0" xfId="0" applyNumberFormat="1"/>
    <xf numFmtId="0" fontId="0" fillId="2" borderId="2" xfId="0" applyFill="1" applyBorder="1"/>
    <xf numFmtId="0" fontId="0" fillId="0" borderId="0" xfId="0" applyAlignment="1">
      <alignment horizontal="left"/>
    </xf>
    <xf numFmtId="0" fontId="4" fillId="0" borderId="0" xfId="0" applyFont="1"/>
    <xf numFmtId="44" fontId="0" fillId="0" borderId="0" xfId="0" applyNumberFormat="1"/>
    <xf numFmtId="0" fontId="0" fillId="0" borderId="2" xfId="0" applyBorder="1"/>
    <xf numFmtId="0" fontId="7" fillId="0" borderId="0" xfId="0" applyFont="1"/>
    <xf numFmtId="0" fontId="0" fillId="0" borderId="1" xfId="0" applyBorder="1"/>
    <xf numFmtId="0" fontId="3" fillId="0" borderId="0" xfId="0" applyFont="1"/>
    <xf numFmtId="6" fontId="0" fillId="0" borderId="0" xfId="0" applyNumberFormat="1"/>
    <xf numFmtId="0" fontId="0" fillId="0" borderId="2" xfId="0" applyBorder="1" applyAlignment="1">
      <alignment horizontal="left"/>
    </xf>
    <xf numFmtId="0" fontId="3" fillId="8" borderId="6" xfId="0" applyFont="1" applyFill="1" applyBorder="1" applyAlignment="1">
      <alignment horizontal="left" vertical="center" wrapText="1"/>
    </xf>
    <xf numFmtId="0" fontId="12" fillId="0" borderId="0" xfId="0" applyFont="1"/>
    <xf numFmtId="0" fontId="0" fillId="14" borderId="0" xfId="0" applyFill="1"/>
    <xf numFmtId="9" fontId="0" fillId="0" borderId="0" xfId="2" applyFont="1" applyFill="1" applyAlignment="1"/>
    <xf numFmtId="0" fontId="0" fillId="4" borderId="0" xfId="0" applyFill="1"/>
    <xf numFmtId="0" fontId="3" fillId="19" borderId="6" xfId="0" applyFont="1" applyFill="1" applyBorder="1" applyAlignment="1">
      <alignment horizontal="left" vertical="center" wrapText="1"/>
    </xf>
    <xf numFmtId="0" fontId="3" fillId="20" borderId="6" xfId="0" applyFont="1" applyFill="1" applyBorder="1" applyAlignment="1">
      <alignment horizontal="left" vertical="center" wrapText="1"/>
    </xf>
    <xf numFmtId="0" fontId="20" fillId="21" borderId="9" xfId="0" applyFont="1" applyFill="1" applyBorder="1" applyAlignment="1">
      <alignment horizontal="left" vertical="top" readingOrder="1"/>
    </xf>
    <xf numFmtId="0" fontId="20" fillId="21" borderId="10" xfId="0" applyFont="1" applyFill="1" applyBorder="1" applyAlignment="1">
      <alignment horizontal="left" vertical="top" readingOrder="1"/>
    </xf>
    <xf numFmtId="0" fontId="3" fillId="18" borderId="0" xfId="0" applyFont="1" applyFill="1"/>
    <xf numFmtId="0" fontId="3" fillId="17" borderId="0" xfId="0" applyFont="1" applyFill="1"/>
    <xf numFmtId="0" fontId="12" fillId="17" borderId="0" xfId="0" applyFont="1" applyFill="1"/>
    <xf numFmtId="0" fontId="11" fillId="22" borderId="5" xfId="0" applyFont="1" applyFill="1" applyBorder="1" applyAlignment="1">
      <alignment vertical="top" wrapText="1" readingOrder="1"/>
    </xf>
    <xf numFmtId="0" fontId="21" fillId="0" borderId="0" xfId="0" applyFont="1"/>
    <xf numFmtId="0" fontId="21" fillId="23" borderId="0" xfId="0" applyFont="1" applyFill="1"/>
    <xf numFmtId="0" fontId="3" fillId="24" borderId="0" xfId="0" applyFont="1" applyFill="1"/>
    <xf numFmtId="0" fontId="7" fillId="0" borderId="2" xfId="0" applyFont="1" applyBorder="1"/>
    <xf numFmtId="0" fontId="3" fillId="12" borderId="6" xfId="0" applyFont="1" applyFill="1" applyBorder="1" applyAlignment="1">
      <alignment horizontal="left" vertical="center" wrapText="1"/>
    </xf>
    <xf numFmtId="0" fontId="7" fillId="22" borderId="0" xfId="0" applyFont="1" applyFill="1"/>
    <xf numFmtId="0" fontId="3" fillId="26" borderId="6" xfId="0" applyFont="1" applyFill="1" applyBorder="1" applyAlignment="1">
      <alignment horizontal="left" vertical="center" wrapText="1"/>
    </xf>
    <xf numFmtId="0" fontId="3" fillId="28" borderId="6" xfId="0" applyFont="1" applyFill="1" applyBorder="1" applyAlignment="1">
      <alignment horizontal="left" vertical="center" wrapText="1"/>
    </xf>
    <xf numFmtId="0" fontId="3" fillId="29" borderId="6" xfId="0" applyFont="1" applyFill="1" applyBorder="1" applyAlignment="1">
      <alignment horizontal="left" vertical="center" wrapText="1"/>
    </xf>
    <xf numFmtId="0" fontId="12" fillId="27" borderId="6" xfId="0" applyFont="1" applyFill="1" applyBorder="1" applyAlignment="1">
      <alignment horizontal="left" vertical="center" wrapText="1"/>
    </xf>
    <xf numFmtId="0" fontId="3" fillId="27" borderId="6" xfId="0" applyFont="1" applyFill="1" applyBorder="1" applyAlignment="1">
      <alignment horizontal="left" vertical="center"/>
    </xf>
    <xf numFmtId="0" fontId="3" fillId="31" borderId="6"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19" borderId="0" xfId="0" applyFont="1" applyFill="1"/>
    <xf numFmtId="0" fontId="3" fillId="32" borderId="6" xfId="0" applyFont="1" applyFill="1" applyBorder="1" applyAlignment="1">
      <alignment horizontal="left" vertical="center" wrapText="1"/>
    </xf>
    <xf numFmtId="0" fontId="3" fillId="7" borderId="0" xfId="0" applyFont="1" applyFill="1"/>
    <xf numFmtId="0" fontId="3" fillId="30" borderId="0" xfId="0" applyFont="1" applyFill="1"/>
    <xf numFmtId="0" fontId="8" fillId="12" borderId="6" xfId="0" applyFont="1" applyFill="1" applyBorder="1" applyAlignment="1">
      <alignment horizontal="left" vertical="center" wrapText="1"/>
    </xf>
    <xf numFmtId="0" fontId="22" fillId="0" borderId="0" xfId="0" applyFont="1"/>
    <xf numFmtId="0" fontId="22" fillId="0" borderId="2" xfId="0" applyFont="1" applyBorder="1"/>
    <xf numFmtId="0" fontId="0" fillId="22" borderId="0" xfId="0" applyFill="1"/>
    <xf numFmtId="0" fontId="3" fillId="18" borderId="6" xfId="0" applyFont="1" applyFill="1" applyBorder="1" applyAlignment="1">
      <alignment wrapText="1"/>
    </xf>
    <xf numFmtId="0" fontId="3" fillId="16" borderId="6" xfId="0" applyFont="1" applyFill="1" applyBorder="1" applyAlignment="1">
      <alignment wrapText="1"/>
    </xf>
    <xf numFmtId="0" fontId="3" fillId="17" borderId="6" xfId="0" applyFont="1" applyFill="1" applyBorder="1" applyAlignment="1">
      <alignment wrapText="1"/>
    </xf>
    <xf numFmtId="0" fontId="6" fillId="7" borderId="6" xfId="0" applyFont="1" applyFill="1" applyBorder="1" applyAlignment="1">
      <alignment vertical="center"/>
    </xf>
    <xf numFmtId="0" fontId="25" fillId="0" borderId="8" xfId="0" applyFont="1" applyBorder="1"/>
    <xf numFmtId="0" fontId="25" fillId="14" borderId="0" xfId="0" applyFont="1" applyFill="1"/>
    <xf numFmtId="0" fontId="25" fillId="0" borderId="0" xfId="0" applyFont="1"/>
    <xf numFmtId="0" fontId="25" fillId="15" borderId="0" xfId="0" applyFont="1" applyFill="1"/>
    <xf numFmtId="0" fontId="0" fillId="0" borderId="6" xfId="0" applyBorder="1"/>
    <xf numFmtId="0" fontId="26" fillId="0" borderId="0" xfId="0" applyFont="1"/>
    <xf numFmtId="14" fontId="26" fillId="0" borderId="0" xfId="0" applyNumberFormat="1" applyFont="1"/>
    <xf numFmtId="0" fontId="7" fillId="11" borderId="0" xfId="0" applyFont="1" applyFill="1" applyAlignment="1">
      <alignment horizontal="left" vertical="center" wrapText="1"/>
    </xf>
    <xf numFmtId="0" fontId="18" fillId="11" borderId="0" xfId="1" applyFill="1" applyAlignment="1">
      <alignment horizontal="left" vertical="center" wrapText="1"/>
    </xf>
    <xf numFmtId="0" fontId="15" fillId="10" borderId="0" xfId="0" applyFont="1" applyFill="1" applyAlignment="1">
      <alignment horizontal="center" vertical="center"/>
    </xf>
    <xf numFmtId="0" fontId="27" fillId="35" borderId="6" xfId="0" applyFont="1" applyFill="1" applyBorder="1" applyAlignment="1">
      <alignment horizontal="left" vertical="center" wrapText="1"/>
    </xf>
    <xf numFmtId="0" fontId="27" fillId="37" borderId="6" xfId="0" applyFont="1" applyFill="1" applyBorder="1" applyAlignment="1">
      <alignment horizontal="left" vertical="center" wrapText="1"/>
    </xf>
    <xf numFmtId="0" fontId="29" fillId="37" borderId="6" xfId="0" applyFont="1" applyFill="1" applyBorder="1" applyAlignment="1">
      <alignment horizontal="left" vertical="center" wrapText="1"/>
    </xf>
    <xf numFmtId="0" fontId="29" fillId="6" borderId="6" xfId="0" applyFont="1" applyFill="1" applyBorder="1" applyAlignment="1">
      <alignment horizontal="left" vertical="center" wrapText="1"/>
    </xf>
    <xf numFmtId="0" fontId="29" fillId="38" borderId="6" xfId="0" applyFont="1" applyFill="1" applyBorder="1" applyAlignment="1">
      <alignment horizontal="left" vertical="center" wrapText="1"/>
    </xf>
    <xf numFmtId="0" fontId="29" fillId="39" borderId="6" xfId="0" applyFont="1" applyFill="1" applyBorder="1" applyAlignment="1">
      <alignment horizontal="left" vertical="center" wrapText="1"/>
    </xf>
    <xf numFmtId="0" fontId="29" fillId="40" borderId="6" xfId="0" applyFont="1" applyFill="1" applyBorder="1" applyAlignment="1">
      <alignment horizontal="left" vertical="center" wrapText="1"/>
    </xf>
    <xf numFmtId="0" fontId="29" fillId="41" borderId="6" xfId="0" applyFont="1" applyFill="1" applyBorder="1" applyAlignment="1">
      <alignment horizontal="left" vertical="center" wrapText="1"/>
    </xf>
    <xf numFmtId="0" fontId="29" fillId="0" borderId="6" xfId="0" applyFont="1" applyBorder="1" applyAlignment="1">
      <alignment horizontal="left" vertical="center" wrapText="1"/>
    </xf>
    <xf numFmtId="9" fontId="0" fillId="0" borderId="0" xfId="2" applyFont="1"/>
    <xf numFmtId="0" fontId="11" fillId="22" borderId="0" xfId="0" applyFont="1" applyFill="1" applyAlignment="1">
      <alignment vertical="top" wrapText="1" readingOrder="1"/>
    </xf>
    <xf numFmtId="0" fontId="31" fillId="22" borderId="5" xfId="0" applyFont="1" applyFill="1" applyBorder="1" applyAlignment="1">
      <alignment horizontal="left"/>
    </xf>
    <xf numFmtId="0" fontId="11" fillId="22" borderId="5" xfId="0" applyFont="1" applyFill="1" applyBorder="1" applyAlignment="1">
      <alignment horizontal="left"/>
    </xf>
    <xf numFmtId="0" fontId="11" fillId="22" borderId="0" xfId="0" applyFont="1" applyFill="1" applyAlignment="1">
      <alignment horizontal="left"/>
    </xf>
    <xf numFmtId="0" fontId="31" fillId="22" borderId="0" xfId="0" applyFont="1" applyFill="1" applyAlignment="1">
      <alignment horizontal="left"/>
    </xf>
    <xf numFmtId="0" fontId="33" fillId="25" borderId="6" xfId="0" applyFont="1" applyFill="1" applyBorder="1" applyAlignment="1">
      <alignment horizontal="left" vertical="center" wrapText="1"/>
    </xf>
    <xf numFmtId="0" fontId="3" fillId="16" borderId="0" xfId="0" applyFont="1" applyFill="1"/>
    <xf numFmtId="0" fontId="6" fillId="17" borderId="6" xfId="0" applyFont="1" applyFill="1" applyBorder="1" applyAlignment="1">
      <alignment horizontal="center" vertical="center"/>
    </xf>
    <xf numFmtId="0" fontId="6" fillId="18" borderId="6" xfId="0" applyFont="1" applyFill="1" applyBorder="1" applyAlignment="1">
      <alignment horizontal="center" vertical="center"/>
    </xf>
    <xf numFmtId="0" fontId="6" fillId="16" borderId="6" xfId="0" applyFont="1" applyFill="1" applyBorder="1" applyAlignment="1">
      <alignment horizontal="center" vertical="center"/>
    </xf>
    <xf numFmtId="0" fontId="6" fillId="12" borderId="6" xfId="0" applyFont="1" applyFill="1" applyBorder="1" applyAlignment="1">
      <alignment horizontal="center" vertical="center"/>
    </xf>
    <xf numFmtId="0" fontId="2" fillId="0" borderId="2" xfId="0" applyFont="1" applyBorder="1" applyAlignment="1">
      <alignment horizontal="left"/>
    </xf>
    <xf numFmtId="0" fontId="0" fillId="0" borderId="3"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6" fillId="19" borderId="6" xfId="0" applyFont="1" applyFill="1" applyBorder="1" applyAlignment="1">
      <alignment horizontal="center" vertical="center"/>
    </xf>
    <xf numFmtId="0" fontId="6" fillId="27" borderId="6" xfId="0" applyFont="1" applyFill="1" applyBorder="1" applyAlignment="1">
      <alignment horizontal="center" vertical="center"/>
    </xf>
    <xf numFmtId="0" fontId="6" fillId="30" borderId="6" xfId="0" applyFont="1" applyFill="1" applyBorder="1" applyAlignment="1">
      <alignment horizontal="center" vertical="center"/>
    </xf>
    <xf numFmtId="0" fontId="8" fillId="4" borderId="2" xfId="0" applyFont="1" applyFill="1" applyBorder="1" applyAlignment="1">
      <alignment horizontal="left" vertical="center" wrapText="1"/>
    </xf>
    <xf numFmtId="0" fontId="6" fillId="7" borderId="3"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32" fillId="36" borderId="3" xfId="0" applyFont="1" applyFill="1" applyBorder="1" applyAlignment="1">
      <alignment horizontal="center" vertical="center"/>
    </xf>
    <xf numFmtId="0" fontId="32" fillId="36" borderId="7" xfId="0" applyFont="1" applyFill="1" applyBorder="1" applyAlignment="1">
      <alignment horizontal="center" vertical="center"/>
    </xf>
    <xf numFmtId="0" fontId="32" fillId="36" borderId="4"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4" xfId="0" applyFont="1" applyFill="1" applyBorder="1" applyAlignment="1">
      <alignment horizontal="center" vertical="center"/>
    </xf>
    <xf numFmtId="0" fontId="23" fillId="9" borderId="0" xfId="0" applyFont="1" applyFill="1" applyAlignment="1">
      <alignment horizontal="left" vertical="center" wrapText="1"/>
    </xf>
    <xf numFmtId="0" fontId="17" fillId="9" borderId="0" xfId="0" applyFont="1" applyFill="1" applyAlignment="1">
      <alignment horizontal="left" vertical="center" wrapText="1"/>
    </xf>
    <xf numFmtId="0" fontId="15" fillId="3" borderId="0" xfId="0" applyFont="1" applyFill="1" applyAlignment="1">
      <alignment horizontal="center" vertical="center"/>
    </xf>
    <xf numFmtId="0" fontId="18" fillId="6" borderId="0" xfId="1" applyFill="1" applyAlignment="1">
      <alignment vertical="center" wrapText="1"/>
    </xf>
    <xf numFmtId="0" fontId="9" fillId="5" borderId="0" xfId="0" applyFont="1" applyFill="1" applyAlignment="1">
      <alignment horizontal="center" vertical="center"/>
    </xf>
    <xf numFmtId="0" fontId="7" fillId="6" borderId="0" xfId="0" applyFont="1" applyFill="1" applyAlignment="1">
      <alignment horizontal="left" vertical="center" wrapText="1"/>
    </xf>
    <xf numFmtId="0" fontId="0" fillId="6" borderId="0" xfId="0" applyFill="1" applyAlignment="1">
      <alignment horizontal="left" vertical="center" wrapText="1"/>
    </xf>
    <xf numFmtId="0" fontId="7" fillId="33" borderId="0" xfId="0" applyFont="1" applyFill="1" applyAlignment="1">
      <alignment horizontal="left" vertical="center" wrapText="1"/>
    </xf>
    <xf numFmtId="0" fontId="0" fillId="33" borderId="0" xfId="0" applyFill="1" applyAlignment="1">
      <alignment horizontal="left" vertical="center" wrapText="1"/>
    </xf>
    <xf numFmtId="0" fontId="7" fillId="33" borderId="0" xfId="0" applyFont="1" applyFill="1" applyAlignment="1">
      <alignment wrapText="1"/>
    </xf>
    <xf numFmtId="0" fontId="15" fillId="19" borderId="0" xfId="0" applyFont="1" applyFill="1" applyAlignment="1">
      <alignment horizontal="center" vertical="center"/>
    </xf>
    <xf numFmtId="0" fontId="15" fillId="12" borderId="0" xfId="0" applyFont="1" applyFill="1" applyAlignment="1">
      <alignment horizontal="center" vertical="center"/>
    </xf>
    <xf numFmtId="0" fontId="7" fillId="13" borderId="0" xfId="0" applyFont="1" applyFill="1" applyAlignment="1">
      <alignment horizontal="left" wrapText="1"/>
    </xf>
    <xf numFmtId="0" fontId="0" fillId="13" borderId="0" xfId="0" applyFill="1" applyAlignment="1">
      <alignment horizontal="left" wrapText="1"/>
    </xf>
    <xf numFmtId="0" fontId="8" fillId="13" borderId="0" xfId="0" applyFont="1" applyFill="1" applyAlignment="1">
      <alignment horizontal="left" wrapText="1"/>
    </xf>
    <xf numFmtId="0" fontId="18" fillId="13" borderId="0" xfId="1" applyFill="1" applyAlignment="1">
      <alignment horizontal="left" wrapText="1"/>
    </xf>
    <xf numFmtId="0" fontId="24" fillId="34" borderId="0" xfId="0" applyFont="1" applyFill="1" applyAlignment="1">
      <alignment horizontal="center"/>
    </xf>
    <xf numFmtId="0" fontId="7" fillId="35" borderId="0" xfId="0" applyFont="1" applyFill="1" applyAlignment="1">
      <alignment wrapText="1"/>
    </xf>
    <xf numFmtId="0" fontId="0" fillId="35" borderId="0" xfId="0" applyFill="1" applyAlignment="1">
      <alignment wrapText="1"/>
    </xf>
    <xf numFmtId="0" fontId="8" fillId="35" borderId="0" xfId="0" applyFont="1" applyFill="1" applyAlignment="1">
      <alignment wrapText="1"/>
    </xf>
    <xf numFmtId="0" fontId="24" fillId="17" borderId="0" xfId="0" applyFont="1" applyFill="1" applyAlignment="1">
      <alignment horizontal="center"/>
    </xf>
    <xf numFmtId="0" fontId="0" fillId="6" borderId="0" xfId="0" applyFill="1" applyAlignment="1">
      <alignment horizontal="left" wrapText="1"/>
    </xf>
    <xf numFmtId="0" fontId="0" fillId="6" borderId="0" xfId="0" applyFill="1" applyAlignment="1">
      <alignment horizontal="left"/>
    </xf>
    <xf numFmtId="0" fontId="8" fillId="6" borderId="0" xfId="0" applyFont="1" applyFill="1" applyAlignment="1">
      <alignment wrapText="1"/>
    </xf>
    <xf numFmtId="0" fontId="24" fillId="18" borderId="0" xfId="0" applyFont="1" applyFill="1" applyAlignment="1">
      <alignment horizontal="center"/>
    </xf>
    <xf numFmtId="0" fontId="7" fillId="35" borderId="0" xfId="0" applyFont="1" applyFill="1" applyAlignment="1">
      <alignment vertical="center" wrapText="1"/>
    </xf>
    <xf numFmtId="0" fontId="0" fillId="35" borderId="0" xfId="0" applyFill="1" applyAlignment="1">
      <alignment vertical="center" wrapText="1"/>
    </xf>
  </cellXfs>
  <cellStyles count="3">
    <cellStyle name="Hyperlink" xfId="1" builtinId="8"/>
    <cellStyle name="Normal" xfId="0" builtinId="0"/>
    <cellStyle name="Percent" xfId="2" builtinId="5"/>
  </cellStyles>
  <dxfs count="3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fill>
        <patternFill>
          <bgColor rgb="FFFFC7CE"/>
        </patternFill>
      </fill>
    </dxf>
    <dxf>
      <font>
        <color auto="1"/>
      </font>
      <fill>
        <patternFill>
          <bgColor rgb="FFC6EFCE"/>
        </patternFill>
      </fill>
    </dxf>
  </dxfs>
  <tableStyles count="0" defaultTableStyle="TableStyleMedium2" defaultPivotStyle="PivotStyleLight16"/>
  <colors>
    <mruColors>
      <color rgb="FFCC9900"/>
      <color rgb="FFE5F6FF"/>
      <color rgb="FFB7E7FF"/>
      <color rgb="FFCCECFF"/>
      <color rgb="FF008080"/>
      <color rgb="FF95C3C5"/>
      <color rgb="FF009999"/>
      <color rgb="FF00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590551</xdr:colOff>
      <xdr:row>9</xdr:row>
      <xdr:rowOff>133350</xdr:rowOff>
    </xdr:from>
    <xdr:to>
      <xdr:col>5</xdr:col>
      <xdr:colOff>20956</xdr:colOff>
      <xdr:row>25</xdr:row>
      <xdr:rowOff>91440</xdr:rowOff>
    </xdr:to>
    <xdr:pic>
      <xdr:nvPicPr>
        <xdr:cNvPr id="2" name="Picture 1">
          <a:extLst>
            <a:ext uri="{FF2B5EF4-FFF2-40B4-BE49-F238E27FC236}">
              <a16:creationId xmlns:a16="http://schemas.microsoft.com/office/drawing/2014/main" id="{C4F666CA-4C10-46C3-8E99-7020C272ABAD}"/>
            </a:ext>
          </a:extLst>
        </xdr:cNvPr>
        <xdr:cNvPicPr>
          <a:picLocks noChangeAspect="1"/>
        </xdr:cNvPicPr>
      </xdr:nvPicPr>
      <xdr:blipFill rotWithShape="1">
        <a:blip xmlns:r="http://schemas.openxmlformats.org/officeDocument/2006/relationships" r:embed="rId1"/>
        <a:srcRect l="5353" t="2021" r="15085" b="2480"/>
        <a:stretch/>
      </xdr:blipFill>
      <xdr:spPr>
        <a:xfrm>
          <a:off x="590551" y="5591175"/>
          <a:ext cx="2486025" cy="2857500"/>
        </a:xfrm>
        <a:prstGeom prst="rect">
          <a:avLst/>
        </a:prstGeom>
      </xdr:spPr>
    </xdr:pic>
    <xdr:clientData/>
  </xdr:twoCellAnchor>
  <xdr:twoCellAnchor editAs="oneCell">
    <xdr:from>
      <xdr:col>5</xdr:col>
      <xdr:colOff>269015</xdr:colOff>
      <xdr:row>9</xdr:row>
      <xdr:rowOff>142876</xdr:rowOff>
    </xdr:from>
    <xdr:to>
      <xdr:col>8</xdr:col>
      <xdr:colOff>41431</xdr:colOff>
      <xdr:row>24</xdr:row>
      <xdr:rowOff>20956</xdr:rowOff>
    </xdr:to>
    <xdr:pic>
      <xdr:nvPicPr>
        <xdr:cNvPr id="3" name="Picture 2">
          <a:extLst>
            <a:ext uri="{FF2B5EF4-FFF2-40B4-BE49-F238E27FC236}">
              <a16:creationId xmlns:a16="http://schemas.microsoft.com/office/drawing/2014/main" id="{D184D04B-CC4A-4BEB-9EE0-E0EB8FD78B7E}"/>
            </a:ext>
          </a:extLst>
        </xdr:cNvPr>
        <xdr:cNvPicPr>
          <a:picLocks noChangeAspect="1"/>
        </xdr:cNvPicPr>
      </xdr:nvPicPr>
      <xdr:blipFill>
        <a:blip xmlns:r="http://schemas.openxmlformats.org/officeDocument/2006/relationships" r:embed="rId2"/>
        <a:stretch>
          <a:fillRect/>
        </a:stretch>
      </xdr:blipFill>
      <xdr:spPr>
        <a:xfrm>
          <a:off x="3317015" y="5600701"/>
          <a:ext cx="1601216" cy="2596515"/>
        </a:xfrm>
        <a:prstGeom prst="rect">
          <a:avLst/>
        </a:prstGeom>
      </xdr:spPr>
    </xdr:pic>
    <xdr:clientData/>
  </xdr:twoCellAnchor>
  <xdr:twoCellAnchor editAs="oneCell">
    <xdr:from>
      <xdr:col>8</xdr:col>
      <xdr:colOff>11430</xdr:colOff>
      <xdr:row>9</xdr:row>
      <xdr:rowOff>142922</xdr:rowOff>
    </xdr:from>
    <xdr:to>
      <xdr:col>9</xdr:col>
      <xdr:colOff>552450</xdr:colOff>
      <xdr:row>15</xdr:row>
      <xdr:rowOff>20752</xdr:rowOff>
    </xdr:to>
    <xdr:pic>
      <xdr:nvPicPr>
        <xdr:cNvPr id="4" name="Picture 3">
          <a:extLst>
            <a:ext uri="{FF2B5EF4-FFF2-40B4-BE49-F238E27FC236}">
              <a16:creationId xmlns:a16="http://schemas.microsoft.com/office/drawing/2014/main" id="{530D6CB9-EAEF-4078-98BB-6459C47AF237}"/>
            </a:ext>
          </a:extLst>
        </xdr:cNvPr>
        <xdr:cNvPicPr>
          <a:picLocks noChangeAspect="1"/>
        </xdr:cNvPicPr>
      </xdr:nvPicPr>
      <xdr:blipFill>
        <a:blip xmlns:r="http://schemas.openxmlformats.org/officeDocument/2006/relationships" r:embed="rId3"/>
        <a:stretch>
          <a:fillRect/>
        </a:stretch>
      </xdr:blipFill>
      <xdr:spPr>
        <a:xfrm>
          <a:off x="4888230" y="5600747"/>
          <a:ext cx="1141095" cy="950345"/>
        </a:xfrm>
        <a:prstGeom prst="rect">
          <a:avLst/>
        </a:prstGeom>
      </xdr:spPr>
    </xdr:pic>
    <xdr:clientData/>
  </xdr:twoCellAnchor>
  <xdr:twoCellAnchor editAs="oneCell">
    <xdr:from>
      <xdr:col>0</xdr:col>
      <xdr:colOff>0</xdr:colOff>
      <xdr:row>28</xdr:row>
      <xdr:rowOff>137161</xdr:rowOff>
    </xdr:from>
    <xdr:to>
      <xdr:col>11</xdr:col>
      <xdr:colOff>609600</xdr:colOff>
      <xdr:row>35</xdr:row>
      <xdr:rowOff>17782</xdr:rowOff>
    </xdr:to>
    <xdr:pic>
      <xdr:nvPicPr>
        <xdr:cNvPr id="6" name="Picture 5">
          <a:extLst>
            <a:ext uri="{FF2B5EF4-FFF2-40B4-BE49-F238E27FC236}">
              <a16:creationId xmlns:a16="http://schemas.microsoft.com/office/drawing/2014/main" id="{3F6AB5B2-747E-4FD1-8A40-9994EB4E7F9C}"/>
            </a:ext>
          </a:extLst>
        </xdr:cNvPr>
        <xdr:cNvPicPr>
          <a:picLocks noChangeAspect="1"/>
        </xdr:cNvPicPr>
      </xdr:nvPicPr>
      <xdr:blipFill>
        <a:blip xmlns:r="http://schemas.openxmlformats.org/officeDocument/2006/relationships" r:embed="rId4"/>
        <a:stretch>
          <a:fillRect/>
        </a:stretch>
      </xdr:blipFill>
      <xdr:spPr>
        <a:xfrm>
          <a:off x="0" y="9258301"/>
          <a:ext cx="7315200" cy="1164591"/>
        </a:xfrm>
        <a:prstGeom prst="rect">
          <a:avLst/>
        </a:prstGeom>
      </xdr:spPr>
    </xdr:pic>
    <xdr:clientData/>
  </xdr:twoCellAnchor>
  <xdr:twoCellAnchor editAs="oneCell">
    <xdr:from>
      <xdr:col>12</xdr:col>
      <xdr:colOff>350520</xdr:colOff>
      <xdr:row>4</xdr:row>
      <xdr:rowOff>563880</xdr:rowOff>
    </xdr:from>
    <xdr:to>
      <xdr:col>19</xdr:col>
      <xdr:colOff>439512</xdr:colOff>
      <xdr:row>7</xdr:row>
      <xdr:rowOff>892974</xdr:rowOff>
    </xdr:to>
    <xdr:pic>
      <xdr:nvPicPr>
        <xdr:cNvPr id="7" name="Picture 6">
          <a:extLst>
            <a:ext uri="{FF2B5EF4-FFF2-40B4-BE49-F238E27FC236}">
              <a16:creationId xmlns:a16="http://schemas.microsoft.com/office/drawing/2014/main" id="{C73F4037-CDA5-49BE-CDF6-6038E45E0097}"/>
            </a:ext>
          </a:extLst>
        </xdr:cNvPr>
        <xdr:cNvPicPr>
          <a:picLocks noChangeAspect="1"/>
        </xdr:cNvPicPr>
      </xdr:nvPicPr>
      <xdr:blipFill>
        <a:blip xmlns:r="http://schemas.openxmlformats.org/officeDocument/2006/relationships" r:embed="rId5"/>
        <a:stretch>
          <a:fillRect/>
        </a:stretch>
      </xdr:blipFill>
      <xdr:spPr>
        <a:xfrm>
          <a:off x="7665720" y="2438400"/>
          <a:ext cx="4342857" cy="37714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dden, Claire" id="{E3D87CB1-A142-4437-BA63-39B42F05E058}" userId="S::Claire.Madden@vermont.gov::62901e2d-4897-411b-a0d0-441844ac597f" providerId="AD"/>
  <person displayName="Bockwoldt, Katelyn" id="{12042752-F6A3-43C0-B8F4-F9238F5C5419}" userId="S::Katelyn.Bockwoldt@vermont.gov::41245127-480c-4491-85db-062d7835c9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2-06-01T18:15:11.18" personId="{E3D87CB1-A142-4437-BA63-39B42F05E058}" id="{915B31EE-F77C-4F60-8E74-299FCE402794}">
    <text>Required. Enter the WPD ID for the project selected for funding, ensuring the WPD ID entered represents the correct step for your project phase (e.g., preliminary design, final design, implementation). 
WPD IDs can be found using the Watershed Projects Database Search: https://anrweb.vt.gov/DEC/CleanWaterDashboard/WPDSearch.aspx
If a project does not have an existing WPD ID, complete the Clean Water Project - New Project Form on ANRonline to add a new project to WPD.</text>
  </threadedComment>
  <threadedComment ref="B6" dT="2021-08-18T17:21:29.07" personId="{12042752-F6A3-43C0-B8F4-F9238F5C5419}" id="{39E70D29-BABE-4349-AA36-DDCC4DA845BB}">
    <text>Required. Select "General Project" if the WPD ID has one or fewer BMPs. If a project has multiple BMPs, use "Additional BMP" to add BMP funding, measures, and specifications on a new row.</text>
  </threadedComment>
  <threadedComment ref="D6" dT="2021-08-19T12:40:53.86" personId="{12042752-F6A3-43C0-B8F4-F9238F5C5419}" id="{5154E47A-ED57-4B5E-9741-C926BA943684}">
    <text>Required. Enter the title of the project in WPD</text>
  </threadedComment>
  <threadedComment ref="E6" dT="2021-08-18T16:49:36.26" personId="{12042752-F6A3-43C0-B8F4-F9238F5C5419}" id="{7740B480-F039-4FB1-B55B-A89A630E8B4D}">
    <text>Required. Briefly describe the outcomes of the project. If project didn't meet intended performance measures identified in the agreement, please explain why.</text>
  </threadedComment>
  <threadedComment ref="F6" dT="2021-08-19T12:57:04.77" personId="{12042752-F6A3-43C0-B8F4-F9238F5C5419}" id="{EE9BE881-06A3-4FAE-BFDF-1E936B33CA9B}">
    <text>Required. Select the project type from the dropdown. If a project involves both design and implementation, select the implementation project type.</text>
  </threadedComment>
  <threadedComment ref="G6" dT="2021-08-18T16:52:32.19" personId="{12042752-F6A3-43C0-B8F4-F9238F5C5419}" id="{F5E810ED-18F2-4E4B-9EBA-6326A01533B3}">
    <text>Required if the project has a discrete location. Must be in decimal degrees format (e.g., 43.93822)</text>
  </threadedComment>
  <threadedComment ref="H6" dT="2021-08-18T16:52:36.21" personId="{12042752-F6A3-43C0-B8F4-F9238F5C5419}" id="{8C2D2826-9501-422F-93DA-75BCD03D8578}">
    <text>Required if the project has a discrete location. Must be in decimal degrees format (e.g., -72.84162)</text>
  </threadedComment>
  <threadedComment ref="I6" dT="2021-08-18T16:53:53.39" personId="{12042752-F6A3-43C0-B8F4-F9238F5C5419}" id="{F2514276-796F-43C4-96BD-DECB72DB3854}">
    <text>Required. Only enter the most specific town(s) or region for the project. Projects may fall into one town or multiple towns. Do not enter multiple levels of location data. For example, if a project is located in the “Town of Stowe”, do not also enter “Lamoille County” or “Lake Champlain Basin”.</text>
  </threadedComment>
  <threadedComment ref="J6" dT="2021-08-18T16:54:52.81" personId="{12042752-F6A3-43C0-B8F4-F9238F5C5419}" id="{B191C76F-8162-49B8-AFAC-FF47B0FE5013}">
    <text>Required. Only enter the most specific watershed(s) or basin for the project. Projects may fall into one watershed or multiple watersheds.  Do not enter multiple levels of location data. For example, if a project is located in the “8 – Upper Mad River Tributaries (VT08-20)”, do not also enter “8 – Winooski River Basin” or “Lake Champlain Basin”. 
The Water Quality Screening Tool can be used to identify the sub-Basin of a project: https://anrweb.vt.gov/DEC/cleanWaterDashboard/ScreeningTool.aspx</text>
  </threadedComment>
  <threadedComment ref="K6" dT="2022-12-16T17:28:26.70" personId="{E3D87CB1-A142-4437-BA63-39B42F05E058}" id="{0D569D18-A284-4057-8C73-D1F78ECA3DF3}">
    <text>Examples of block grants include: Design Implementation Block Grant, Woody Buffer Block Grant, Project Development Block Grant, Formula Grant, Enhancement Grant. If unsure, contact the grant administrator.</text>
  </threadedComment>
  <threadedComment ref="L6" dT="2022-12-16T17:09:12.88" personId="{E3D87CB1-A142-4437-BA63-39B42F05E058}" id="{A7851720-EC89-4F01-92E2-0DBA7559B2A8}">
    <text xml:space="preserve">If the project is directly funded by a grant or contract agreement with the state, enter the assigned grant or contract agreement number. If unknown, contact the grant administrator. </text>
  </threadedComment>
  <threadedComment ref="M6" dT="2022-12-16T17:14:46.76" personId="{E3D87CB1-A142-4437-BA63-39B42F05E058}" id="{6D790A01-74F0-489B-9E6E-6578B16F06EC}">
    <text xml:space="preserve">If the project is funded by a sub-grant or sub-contract through a block grant, enter the WPD ID number for the block grant.  If unknown, contact the block grant administrator. 
</text>
  </threadedComment>
  <threadedComment ref="N6" dT="2022-12-16T17:06:55.04" personId="{E3D87CB1-A142-4437-BA63-39B42F05E058}" id="{EA05F625-F243-4EF0-9D0C-602BE6D96EF5}">
    <text>If available, enter the date the project was selected to receive funding. If not available, leave blank.</text>
  </threadedComment>
  <threadedComment ref="O6" dT="2022-12-16T17:06:33.47" personId="{E3D87CB1-A142-4437-BA63-39B42F05E058}" id="{C0A4AFC0-6DF8-431D-B606-4FC83E813CC7}">
    <text>Enter the amount of funding awarded to the project.</text>
  </threadedComment>
  <threadedComment ref="P6" dT="2022-12-16T17:06:10.75" personId="{E3D87CB1-A142-4437-BA63-39B42F05E058}" id="{1327068A-C41C-44AF-AB5B-6A05994EB164}">
    <text>Enter the date the funding agreement was signed by all parties.</text>
  </threadedComment>
  <threadedComment ref="Q6" dT="2022-12-16T17:05:51.83" personId="{E3D87CB1-A142-4437-BA63-39B42F05E058}" id="{5EAF6D9B-0529-4EAA-ACDA-F1C643B7AD99}">
    <text xml:space="preserve">Enter the final funding amount invoiced and paid out for the project. </text>
  </threadedComment>
  <threadedComment ref="R6" dT="2022-12-16T17:04:32.32" personId="{E3D87CB1-A142-4437-BA63-39B42F05E058}" id="{34EC25A0-8381-41D7-8AEC-BB269930BE2A}">
    <text>If project was supported by non-CWIP funding in the form of match or leverage, enter the amount here. Leave blank if not applicable.</text>
  </threadedComment>
  <threadedComment ref="S6" dT="2022-12-16T17:05:02.97" personId="{E3D87CB1-A142-4437-BA63-39B42F05E058}" id="{1BE29B89-B252-4560-AF2F-927D0BEC788A}">
    <text>If project was supported by non-CWIP funding in the form of match or leverage, enter the source(s) here. Leave blank if not applicable.</text>
  </threadedComment>
  <threadedComment ref="T6" dT="2021-08-19T13:04:36.22" personId="{12042752-F6A3-43C0-B8F4-F9238F5C5419}" id="{8520F455-C1C4-4A21-B297-0BA301C5A23F}">
    <text>Required. Enter the date the project was completed (e.g., 5/12/2021). Range is not acceptable.</text>
  </threadedComment>
  <threadedComment ref="U6" dT="2022-12-16T17:10:14.02" personId="{E3D87CB1-A142-4437-BA63-39B42F05E058}" id="{8DADA64F-9376-4D3A-9C77-F4DCF1AD4E2D}">
    <text xml:space="preserve">Select from the list the performance measure achieved through completion of the project. Performance measures are project specific. For a list of performance measures applicable to each project type, please see the most recent version of the CWIP Funding Policy - Project Types Table. </text>
  </threadedComment>
  <threadedComment ref="V6" dT="2021-08-18T16:55:46.78" personId="{12042752-F6A3-43C0-B8F4-F9238F5C5419}" id="{682ED172-3203-4CCB-9865-613F88E5C547}">
    <text>Required. Indicate the number of units of the performance measure that were fully completed (e.g., 2 final designs completed)</text>
  </threadedComment>
  <threadedComment ref="X6" dT="2021-08-18T16:55:50.71" personId="{12042752-F6A3-43C0-B8F4-F9238F5C5419}" id="{8859F6CF-9B9F-4AAB-9095-4447236AE91E}">
    <text>Indicate the number of units of the performance measure that were fully completed (e.g., 2 final designs completed)</text>
  </threadedComment>
  <threadedComment ref="Z6" dT="2021-08-19T17:25:51.64" personId="{12042752-F6A3-43C0-B8F4-F9238F5C5419}" id="{3D7D8E4B-32D3-4F07-B735-C06CC3397E2F}">
    <text>Select your stormwater BMP type from the dropdown. Use multiple rows with "Additional BMP" row type to add multiple BMPs within one project.</text>
  </threadedComment>
  <threadedComment ref="AA6" dT="2022-10-25T16:04:08.86" personId="{E3D87CB1-A142-4437-BA63-39B42F05E058}" id="{F19CD27D-147D-43E4-A413-D793D6A0CD28}">
    <text xml:space="preserve">Enter the date the practice was installed/implemented, if different from the project completed date. </text>
  </threadedComment>
  <threadedComment ref="AB6" dT="2021-08-19T17:32:23.99" personId="{12042752-F6A3-43C0-B8F4-F9238F5C5419}" id="{80FA4833-6654-46C6-BADA-91003CD08047}">
    <text>Enter the center point latitude of the BMP in decimal degrees (e.g., 43.7229)</text>
  </threadedComment>
  <threadedComment ref="AC6" dT="2021-08-19T17:32:54.62" personId="{12042752-F6A3-43C0-B8F4-F9238F5C5419}" id="{211A8CB3-F030-4132-B34F-CCE81924BCB6}">
    <text>Enter the center point longitude of the BMP in decimal degrees (e.g., -73.0211)</text>
  </threadedComment>
  <threadedComment ref="AD6" dT="2021-08-19T17:34:06.51" personId="{12042752-F6A3-43C0-B8F4-F9238F5C5419}" id="{ECC023CE-ECB6-4F27-A211-26C5A2826E92}">
    <text>Use the Water Quality Screening Tool to determine the TMDL drainage area of the BMP: https://anrweb.vt.gov/DEC/cleanWaterDashboard/ScreeningTool.aspx</text>
  </threadedComment>
  <threadedComment ref="AE6" dT="2022-10-20T12:59:54.61" personId="{E3D87CB1-A142-4437-BA63-39B42F05E058}" id="{42201389-44C3-4706-BF54-932335B2270A}">
    <text>If this BMP is sponsored by an MS4 community, select the appropriate MS4 below. Select N/A if the BMP is not within an MS4 and sponsored by the town/city. Note: CWSPs are not eligible to receive phosphorus reduction credit for any project identified in an MS4 Phosphorus Control Plan.</text>
  </threadedComment>
  <threadedComment ref="AF6" dT="2021-08-19T17:36:50.59" personId="{12042752-F6A3-43C0-B8F4-F9238F5C5419}" id="{09A2A486-8E96-4B30-A800-B6C8DF592620}">
    <text>Choose the infiltration rate that most closely matches the infiltration rate of the underlying soil. If you do not know the exact infiltration rate, this rate can be estimated based on the soil type. Soil type can be estimated using the Hydrologic Soil Group layer on the Natural Resources Atlas. Determine the HSG type for the practice site and use the table below to estimate the site’s infiltration rate.
https://anr.vermont.gov/maps/nr-atlas</text>
  </threadedComment>
  <threadedComment ref="AG6" dT="2021-08-19T17:38:41.88" personId="{12042752-F6A3-43C0-B8F4-F9238F5C5419}" id="{6BF2D972-B815-42C8-9DEF-9CF2AD690BFD}">
    <text>The “Filter Course” component of a porous pavement system includes the depth of the filtering layer. It does not include the depth of pavement itself, nor does it include the gravel reservoir layer. The depth is usually between 12 and 36 inches.</text>
  </threadedComment>
  <threadedComment ref="AH6" dT="2021-08-19T17:42:53.65" personId="{12042752-F6A3-43C0-B8F4-F9238F5C5419}" id="{216E7EC1-C60C-444F-9EC5-4CA6F4753605}">
    <text>Enter the volume of water a STP can store from a rain event. Help for calculating the Storage Volume can be found here: https://anrweb.vt.gov/DEC/CleanWaterDashboard/STPHelp.aspx</text>
  </threadedComment>
  <threadedComment ref="AI6" dT="2021-08-19T17:40:53.74" personId="{12042752-F6A3-43C0-B8F4-F9238F5C5419}" id="{1DF79CE9-CEEC-4506-943A-120492D5A954}">
    <text>Enter the acres of impervious surface draining to the practice. Acres should include all types of impervious area (i.e., rooftop, road, gravel, parking lot, driveway, etc.). This is used to calculate the total phosphorus load from impervious surface within the area draining to the practice.</text>
  </threadedComment>
  <threadedComment ref="AJ6" dT="2021-08-19T17:41:08.86" personId="{12042752-F6A3-43C0-B8F4-F9238F5C5419}" id="{2320A98B-52CA-4D96-A773-3D07F1562A04}">
    <text>Enter the acres of pervious surface draining to the practice. Acres should include all types of pervious area (i.e., vegetation, trees, grass, landscaped areas, etc.). This is used to calculate the total phosphorus load from pervious surface within the area draining to the practice.</text>
  </threadedComment>
  <threadedComment ref="AK6" dT="2021-08-19T17:53:48.33" personId="{12042752-F6A3-43C0-B8F4-F9238F5C5419}" id="{47E93ED6-033B-4581-A138-A3FB29DD503C}">
    <text>Does this BMP upgrade an existing BMP (e.g., wet pond expansion)?</text>
  </threadedComment>
  <threadedComment ref="AL6" dT="2021-08-19T17:56:09.66" personId="{12042752-F6A3-43C0-B8F4-F9238F5C5419}" id="{D8E10208-17F8-475F-B405-4D9CD379ECDC}">
    <text>Enter the impervious acres associated with the original BMP</text>
  </threadedComment>
  <threadedComment ref="AM6" dT="2021-08-19T17:56:22.72" personId="{12042752-F6A3-43C0-B8F4-F9238F5C5419}" id="{42975F37-A83B-408B-A2A4-8A37C2D3D3B5}">
    <text>Enter the pervious acres associated with the original BMP</text>
  </threadedComment>
  <threadedComment ref="AN6" dT="2021-08-19T17:57:04.48" personId="{12042752-F6A3-43C0-B8F4-F9238F5C5419}" id="{AC6001B1-E9A1-417B-8FC2-3C8999F6C2FC}">
    <text>Enter the storage volume of the original BMP</text>
  </threadedComment>
  <threadedComment ref="AO6" dT="2021-08-19T18:28:17.92" personId="{12042752-F6A3-43C0-B8F4-F9238F5C5419}" id="{E30A853A-F679-43C8-AF2E-47D764504E70}">
    <text>Volume of gully erosion should be estimated as the Length (Feet) x Average Depth (feet) x Average Width (feet) of the gully prior to restoration</text>
  </threadedComment>
  <threadedComment ref="AP6" dT="2023-05-04T20:25:34.66" personId="{E3D87CB1-A142-4437-BA63-39B42F05E058}" id="{AEEFDC45-6C43-4789-BD7D-EF3B197CD857}">
    <text xml:space="preserve">Fully restored = project has addressed the full extent of gully erosion.
Partially restored = project has addressed a portion of the gully erosion, for instance by stabilizing the area immediately around the outlet and within the right-of-way, but did not address the full extent of erosion. </text>
  </threadedComment>
  <threadedComment ref="AQ6" dT="2021-08-19T18:33:44.12" personId="{12042752-F6A3-43C0-B8F4-F9238F5C5419}" id="{A743A90A-D508-423D-90B2-EAEF7B192B0B}">
    <text>Use aerial imagery, past communication, time-stamped photos, system implementation dates, and/or system repairs and erosion mitigation dates to estimate the age of erosion using your best professional judgement</text>
  </threadedComment>
  <threadedComment ref="AS6" dT="2021-08-19T19:21:04.25" personId="{12042752-F6A3-43C0-B8F4-F9238F5C5419}" id="{FE0AB53F-9F75-440F-8D10-1AB1B194817B}">
    <text>Enter the mid-point latitude of the buffer in decimal degrees (e.g., 43.2349)</text>
  </threadedComment>
  <threadedComment ref="AT6" dT="2021-08-19T19:21:55.98" personId="{12042752-F6A3-43C0-B8F4-F9238F5C5419}" id="{C15BA45B-09B7-4B2A-8603-F47564B1E294}">
    <text>Enter the mid-point longitude of the buffer in decimal degrees (e.g., -72.86545)</text>
  </threadedComment>
  <threadedComment ref="AU6" dT="2021-08-19T17:34:06.51" personId="{12042752-F6A3-43C0-B8F4-F9238F5C5419}" id="{D684197C-C384-454A-9B88-05F498CEA0C3}">
    <text>Use the Water Quality Screening Tool to determine the TMDL drainage area of the BMP: https://anrweb.vt.gov/DEC/cleanWaterDashboard/ScreeningTool.aspx</text>
  </threadedComment>
  <threadedComment ref="AV6" dT="2021-08-19T19:17:00.99" personId="{12042752-F6A3-43C0-B8F4-F9238F5C5419}" id="{E58C144E-BEDE-470C-8D66-FA11B0DC58B5}">
    <text>Enter the average width of the buffer planting</text>
  </threadedComment>
  <threadedComment ref="AW6" dT="2021-08-19T19:16:51.03" personId="{12042752-F6A3-43C0-B8F4-F9238F5C5419}" id="{6929B901-7AFA-4386-9EA4-AB9E29566AA7}">
    <text>Enter the length of the buffer planting.</text>
  </threadedComment>
  <threadedComment ref="AX6" dT="2021-08-19T19:24:01.92" personId="{12042752-F6A3-43C0-B8F4-F9238F5C5419}" id="{CD10D0DB-8B28-4299-829E-1D79AAA5DC34}">
    <text>Enter the acres of buffer planted</text>
  </threadedComment>
  <threadedComment ref="AY6" dT="2021-08-20T19:25:11.18" personId="{12042752-F6A3-43C0-B8F4-F9238F5C5419}" id="{CB0369D6-DF3C-464B-8C8D-5B368BBFBB1B}">
    <text>Enter the land use of the direct area where the buffer was planted. Land uses have been simplified for reporting: Developed Pervious, Developed Impervious, Cropland, or Pasture. Cropland represents areas of corn or hay, while Pasture refers to agricultural areas of fertilized grasses. Developed Pervious refers to areas of lawn or turfgrass, while Developed Impervious refers to areas of hard surfaces (e.g., driveways, parking lots).</text>
  </threadedComment>
  <threadedComment ref="AZ6" dT="2021-08-20T19:29:02.71" personId="{12042752-F6A3-43C0-B8F4-F9238F5C5419}" id="{82D32640-54D0-4051-BD97-2D65177466C0}">
    <text>For phosphorus accounting, the buffer drainage area is defined as 5 times the buffer area. For example, if a planted buffer is 1.15 acres then 5.75 acres of upslope area is considered the drainage area for the buffer.</text>
  </threadedComment>
  <threadedComment ref="BA6" dT="2021-08-20T19:34:59.62" personId="{12042752-F6A3-43C0-B8F4-F9238F5C5419}" id="{59F4BED2-EBD0-4266-A0F5-B53B7C33F5A7}">
    <text>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ext>
  </threadedComment>
  <threadedComment ref="BB6" dT="2021-08-20T19:39:13.46" personId="{12042752-F6A3-43C0-B8F4-F9238F5C5419}" id="{AEEAB0AF-077C-48C7-90B9-2CD502831FF4}">
    <text>Estimate the percentages of different land uses in the delineated drainage area</text>
  </threadedComment>
  <threadedComment ref="BC6" dT="2021-08-20T19:41:29.64" personId="{12042752-F6A3-43C0-B8F4-F9238F5C5419}" id="{0C999332-5235-4DB3-9E2F-4DE8300BAAEC}">
    <text>Acres will be automatically calculated based on upland drainage area and percentage of land use</text>
  </threadedComment>
  <threadedComment ref="BD6" dT="2021-08-20T19:34:59.62" personId="{12042752-F6A3-43C0-B8F4-F9238F5C5419}" id="{DB2754B1-2548-4643-BA91-632DEA81CE2E}">
    <text>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ext>
  </threadedComment>
  <threadedComment ref="BE6" dT="2021-08-20T19:39:13.46" personId="{12042752-F6A3-43C0-B8F4-F9238F5C5419}" id="{CE556737-6F24-487A-A6A0-649372F26A61}">
    <text>Estimate the percentages of different land uses in the delineated drainage area</text>
  </threadedComment>
  <threadedComment ref="BF6" dT="2021-08-20T19:41:29.64" personId="{12042752-F6A3-43C0-B8F4-F9238F5C5419}" id="{A1194EA0-0BEB-4C88-8517-5894FF82A6B9}">
    <text>Acres will be automatically calculated based on upland drainage area and percentage of land use</text>
  </threadedComment>
  <threadedComment ref="BG6" dT="2021-08-20T19:34:59.62" personId="{12042752-F6A3-43C0-B8F4-F9238F5C5419}" id="{B3572B5E-F3A0-46EC-B1A0-CCE7B46DDEEB}">
    <text>For phosphorus accounting, DEC needs to know the land uses within the drainage area of the buffer. The drainage area should be delineated as 25 times the buffer width (see Instructions tab for example). Grantees may measure and summarize drainage area land uses using Google Maps. To estimate land uses using satellite imagery, select the Satellite layer and enter your buffer coordinates to zoom into the planting site. Measure the drainage area as 25 times the buffer width and estimate land uses in width by length as Developed Pervious (grass/shrubs, bare soil), Developed Impervious (buildings, roads, other paved, railroads), Cropland (crops, hay), or Pasture. Up to three categories can be reported for a single buffer drainage area. Up to three land uses can be reported.</text>
  </threadedComment>
  <threadedComment ref="BH6" dT="2021-08-20T19:39:13.46" personId="{12042752-F6A3-43C0-B8F4-F9238F5C5419}" id="{C29F5274-6C41-449B-90D8-170195F07AF0}">
    <text>Estimate the percentages of different land uses in the delineated drainage area</text>
  </threadedComment>
  <threadedComment ref="BI6" dT="2021-08-20T19:41:29.64" personId="{12042752-F6A3-43C0-B8F4-F9238F5C5419}" id="{19B10022-C029-4E86-A286-6B5EE3E4A3EE}">
    <text>Acres will be automatically calculated based on upland drainage area and percentage of land use</text>
  </threadedComment>
  <threadedComment ref="BJ6" dT="2021-08-20T19:57:20.50" personId="{12042752-F6A3-43C0-B8F4-F9238F5C5419}" id="{52727491-F415-40E0-92C1-B44130465628}">
    <text>Developed Impervious draining to a collection system (e.g., stormwater catch basins) is not credited in the buffer drainage area because the overland flow does not drain to buffer.</text>
  </threadedComment>
  <threadedComment ref="BK6" dT="2021-07-01T19:00:55.83" personId="{12042752-F6A3-43C0-B8F4-F9238F5C5419}" id="{D1D47F77-87CD-4BB3-9597-3854698429EA}">
    <text>Must add to 100%</text>
  </threadedComment>
  <threadedComment ref="BL6" dT="2022-10-25T16:03:45.47" personId="{E3D87CB1-A142-4437-BA63-39B42F05E058}" id="{EC215119-E281-4944-93D8-F12F5857DBED}">
    <text xml:space="preserve">Enter the date the planting was completed, if different from the project completed date. </text>
  </threadedComment>
  <threadedComment ref="BO6" dT="2021-08-19T17:32:23.99" personId="{12042752-F6A3-43C0-B8F4-F9238F5C5419}" id="{35A792DF-4F88-461E-9D52-7263400E0CF2}">
    <text>Enter the center point latitude of the BMP in decimal degrees (e.g., 43.7229)</text>
  </threadedComment>
  <threadedComment ref="BP6" dT="2021-08-19T17:32:54.62" personId="{12042752-F6A3-43C0-B8F4-F9238F5C5419}" id="{CE53C33B-E772-43B5-B3E7-E81CECFCA461}">
    <text>Enter the center point longitude of the BMP in decimal degrees (e.g., -73.0211)</text>
  </threadedComment>
  <threadedComment ref="BQ6" dT="2021-08-19T17:34:06.51" personId="{12042752-F6A3-43C0-B8F4-F9238F5C5419}" id="{20D1DE24-A5EF-47B2-B18C-130825338A9A}">
    <text>Use the Water Quality Screening Tool to determine the TMDL drainage area of the BMP: https://anrweb.vt.gov/DEC/cleanWaterDashboard/ScreeningTool.aspx</text>
  </threadedComment>
  <threadedComment ref="BR6" dT="2021-08-23T14:09:07.82" personId="{12042752-F6A3-43C0-B8F4-F9238F5C5419}" id="{99EF2B01-3103-4517-B082-56B59CF8C11C}">
    <text>Measure the length of the restoration project in feet</text>
  </threadedComment>
  <threadedComment ref="BS6" dT="2021-08-23T14:10:38.42" personId="{12042752-F6A3-43C0-B8F4-F9238F5C5419}" id="{2403385C-401D-43BB-AFAF-E3B043DAED49}">
    <text>Measure the bank height of the restoration project at three equidistant places along the length of the project. Enter the average of the three measurements here.</text>
  </threadedComment>
  <threadedComment ref="BT6" dT="2021-08-23T14:12:11.74" personId="{12042752-F6A3-43C0-B8F4-F9238F5C5419}" id="{A87B3690-CD17-4FA0-9FAC-ECAF13C11AD5}">
    <text>Estimate the average shoreline recession rate in feet per year over the past 10 years. To estimate the rate, consult with the landowner about how much the shoreline has receded in the past 10 years. If possible, review landowner photos or areal imagery of shoreline recession over the past 10 years to estimate the rate.  If the landowner or engineer have direct measurements of shoreline recession rates, those more accurate data may be reported.</text>
  </threadedComment>
  <threadedComment ref="BX6" dT="2022-10-25T16:03:01.40" personId="{E3D87CB1-A142-4437-BA63-39B42F05E058}" id="{E15B0293-1FEE-44EC-86B6-655F7E7F73A3}">
    <text xml:space="preserve">Enter the date the practice was installed/implemented, if different from the project completed date. </text>
  </threadedComment>
  <threadedComment ref="BY6" dT="2022-10-11T19:26:30.45" personId="{E3D87CB1-A142-4437-BA63-39B42F05E058}" id="{CB1FCEED-DC9F-4923-A08D-BA2F9D237672}">
    <text>Describe the type of shoreline restoration implemented. Examples of practices include encapsulated soil lifts, live crob walls, regraded slope, fiber coir rolls, stone toe, and live staking.</text>
  </threadedComment>
  <threadedComment ref="BZ6" dT="2022-05-31T18:15:39.98" personId="{E3D87CB1-A142-4437-BA63-39B42F05E058}" id="{77F994C4-E62C-4EC5-8F91-97626194D99A}">
    <text>Select from the list the type(s) of floodplain or river restoration implemented. Multiple selections acceptable.</text>
  </threadedComment>
  <threadedComment ref="CB6" dT="2022-11-14T17:02:23.24" personId="{E3D87CB1-A142-4437-BA63-39B42F05E058}" id="{7C9B160F-9BA5-4489-98E6-757735DF5E9A}">
    <text xml:space="preserve">The proposed area of the river corridor that is free to flood without damage to property or infrastructure. This value should not exceed the total river corridor area. </text>
  </threadedComment>
  <threadedComment ref="CC6" dT="2022-11-14T17:02:54.40" personId="{E3D87CB1-A142-4437-BA63-39B42F05E058}" id="{C4047977-BE54-4434-8A04-574009991BC9}">
    <text>The additional area of robust protections such as river corridor easements due to project implementation.  This value is typically positive to indicate an increase in robust protection area.</text>
  </threadedComment>
  <threadedComment ref="CD6" dT="2022-11-14T17:04:45.89" personId="{E3D87CB1-A142-4437-BA63-39B42F05E058}" id="{AD237019-B4A6-4E38-9FA6-B5FA3D974882}">
    <text>The change in area of land with moderate protections.</text>
  </threadedComment>
  <threadedComment ref="CE6" dT="2022-11-14T17:05:07.92" personId="{E3D87CB1-A142-4437-BA63-39B42F05E058}" id="{DD16704D-30AB-47FE-888B-13D0C41FE955}">
    <text xml:space="preserve">The change in area of land with low protections.  This value is typically negative to indicate a reduction in low protection land. </text>
  </threadedComment>
  <threadedComment ref="CF6" dT="2022-11-14T17:06:38.60" personId="{E3D87CB1-A142-4437-BA63-39B42F05E058}" id="{05652713-FCC4-409F-9812-3D06BDC52E67}">
    <text xml:space="preserve">The change in area of no protections due to project implementation.  This value is typically negative to indicate a reduction in non-protected land. </text>
  </threadedComment>
  <threadedComment ref="CG6" dT="2022-11-14T17:04:30.41" personId="{E3D87CB1-A142-4437-BA63-39B42F05E058}" id="{8278A984-7EF4-4948-A392-376038F481A3}">
    <text>Sum of robust, moderate, low and no protection areas should not exceed total river corridor area minus existing unconstrained river corridor area.</text>
  </threadedComment>
  <threadedComment ref="CH6" dT="2022-11-14T17:08:06.60" personId="{E3D87CB1-A142-4437-BA63-39B42F05E058}" id="{56415290-9C53-4109-BADC-84D1918410B1}">
    <text>The proposed area of additional woody vegetation being added as a result of project implementation. Value should not exceed 50-ft riparian buffer area minus existing naturally vegetated buffer area.</text>
  </threadedComment>
  <threadedComment ref="CI6" dT="2022-11-14T17:09:03.70" personId="{E3D87CB1-A142-4437-BA63-39B42F05E058}" id="{7CC481BB-3338-4E72-AF52-C00F42050FC9}">
    <text>The proposed incision ratio after project implementation. Value should not be less than 1 or more than existing incision ratio.</text>
  </threadedComment>
  <threadedComment ref="CJ6" dT="2022-11-14T17:10:14.33" personId="{E3D87CB1-A142-4437-BA63-39B42F05E058}" id="{9F28107C-FABE-44A4-B74F-D0F8CD3566FC}">
    <text>The proposed area where incision ratio change will improve vertical connectivity. Value should not exceed total river corridor area minus existing unconstrained river corridor area.</text>
  </threadedComment>
  <threadedComment ref="CK6" dT="2022-11-14T17:10:45.21" personId="{E3D87CB1-A142-4437-BA63-39B42F05E058}" id="{7E2D5CBF-4C99-4470-BD7F-828A355A1C7C}">
    <text>Existing lateral meander connectivity score (high, medium, low).</text>
  </threadedComment>
  <threadedComment ref="CL6" dT="2022-11-14T17:12:18.07" personId="{E3D87CB1-A142-4437-BA63-39B42F05E058}" id="{633C6D4C-097F-40F1-BC3B-D2949EA5007D}">
    <text xml:space="preserve">Anticipated post-project connectivity (high, medium, low). Ex: if post-implementation incision ratio is less than 1.2, post-project connectivity should be "high". </text>
  </threadedComment>
  <threadedComment ref="CM6" dT="2022-11-14T17:13:15.02" personId="{E3D87CB1-A142-4437-BA63-39B42F05E058}" id="{948B17A7-062C-465B-86B0-B31678126282}">
    <text>Area of added floodplain storage resulting from project implementation.</text>
  </threadedComment>
  <threadedComment ref="CN6" dT="2022-10-10T13:25:55.83" personId="{E3D87CB1-A142-4437-BA63-39B42F05E058}" id="{C540FABF-E9D4-460C-9B16-0759C0CE291E}">
    <text xml:space="preserve">Note: not all practice types listed are possible to implement on a single stream segment. Only select the implemented options from the list provided in the Calculation Inputs Stream Connectivity Crediting section of the FFI web app. </text>
  </threadedComment>
  <threadedComment ref="CP6" dT="2022-11-14T17:13:47.27" personId="{E3D87CB1-A142-4437-BA63-39B42F05E058}" id="{01D9E4CD-80AA-4662-9200-2F4B89955598}">
    <text>The length of road that is proposed to be removed from the hydrologic flow path due to project implementation.</text>
  </threadedComment>
  <threadedComment ref="CQ6" dT="2022-11-14T17:14:06.38" personId="{E3D87CB1-A142-4437-BA63-39B42F05E058}" id="{2D0226AC-F0BC-4BFA-B991-8BF82E69176E}">
    <text>The area of field that is proposed to be removed from the hydrologic flow path due to project implementation.</text>
  </threadedComment>
  <threadedComment ref="CR6" dT="2022-11-14T17:15:21.95" personId="{E3D87CB1-A142-4437-BA63-39B42F05E058}" id="{D7FE12B8-3918-4DBC-881A-9A808940E2D0}">
    <text>Enter the anticipated incision ratio after project implementation. Value should not be less than 1 or greater than existing incision ratio.</text>
  </threadedComment>
  <threadedComment ref="CS6" dT="2022-11-14T17:16:30.60" personId="{E3D87CB1-A142-4437-BA63-39B42F05E058}" id="{7F19DD4E-DEF7-427C-8D10-857C3B954E87}">
    <text>The proposed area where incision ratio change will improve vertical connectivity. Value should not exceed total river corridor area minus existing unconstrained river corridor area.</text>
  </threadedComment>
  <threadedComment ref="CT6" dT="2022-11-14T19:19:52.75" personId="{E3D87CB1-A142-4437-BA63-39B42F05E058}" id="{FEE63163-F723-4A5E-8C93-BA0735A4C883}">
    <text>Once the FFI web application is publicly available, export or screenshot of inputs and outputs may replace individual data field requirements.</text>
  </threadedComment>
  <threadedComment ref="CU6" dT="2022-05-31T19:48:36.50" personId="{E3D87CB1-A142-4437-BA63-39B42F05E058}" id="{2D664208-7384-4E85-9DDF-C82B5374C928}">
    <text>Enter the estimated Phosphorus load reduction achieved through implementation calculated by the Functioning Floodplains Initiative (FFI) web application (link coming soon).</text>
  </threadedComment>
  <threadedComment ref="CV6" dT="2022-05-31T19:48:36.50" personId="{E3D87CB1-A142-4437-BA63-39B42F05E058}" id="{27C05FEE-55A2-41BA-A174-6E89C64184E9}">
    <text>Enter the estimated Phosphorus load reduction achieved through implementation calculated by the Functioning Floodplains Initiative (FFI) web application (link coming soon).</text>
  </threadedComment>
  <threadedComment ref="CW6" dT="2022-10-25T15:46:12.73" personId="{E3D87CB1-A142-4437-BA63-39B42F05E058}" id="{F4C0891E-4C51-4E76-A4E5-0C774992670E}">
    <text xml:space="preserve">Enter the date of restoration practice(s) implementation, if different from the project completed date. </text>
  </threadedComment>
  <threadedComment ref="CY6" dT="2022-11-14T19:21:35.94" personId="{E3D87CB1-A142-4437-BA63-39B42F05E058}" id="{BED9BD9D-FD3D-4133-98E4-44A2F9836204}">
    <text>Use the Water Quality Screening Tool to determine the TMDL drainage area the project is located within: https://anrweb.vt.gov/DEC/cleanWaterDashboard/ScreeningTool.aspx</text>
  </threadedComment>
  <threadedComment ref="DE6" dT="2022-10-06T20:17:45.21" personId="{E3D87CB1-A142-4437-BA63-39B42F05E058}" id="{E0BEC446-44F9-4FD2-A8B3-5DA21E807EEE}">
    <text>Required for Class 4 equivalent roads only</text>
  </threadedComment>
  <threadedComment ref="DG6" dT="2022-10-06T20:16:56.61" personId="{E3D87CB1-A142-4437-BA63-39B42F05E058}" id="{3BD3E64B-EB30-49CE-BDC2-E564D4686F29}">
    <text>Post-remediation road condition must be consistent with the Fully Meets condition in the MRGP standards</text>
  </threadedComment>
  <threadedComment ref="DH6" dT="2022-10-25T15:40:49.33" personId="{E3D87CB1-A142-4437-BA63-39B42F05E058}" id="{391828A9-815C-4C39-B32D-06E02F98E0FB}">
    <text xml:space="preserve">Enter the date the practice was installed/implemented, if different from the project completed date. </text>
  </threadedComment>
  <threadedComment ref="DT6" dT="2022-10-25T15:34:44.65" personId="{E3D87CB1-A142-4437-BA63-39B42F05E058}" id="{E2FAA9DD-F352-4B79-A1D9-9828FF30ADA8}">
    <text xml:space="preserve">Enter the date the practice was installed/implemented, if different from the project completed date. </text>
  </threadedComment>
  <threadedComment ref="DV6" dT="2022-10-06T18:29:02.77" personId="{E3D87CB1-A142-4437-BA63-39B42F05E058}" id="{18741346-5720-4B40-A6C8-FE4943903BF3}">
    <text xml:space="preserve">Required in order to identify occurrence of stacked practices. </text>
  </threadedComment>
  <threadedComment ref="DZ6" dT="2022-11-14T19:24:50.20" personId="{E3D87CB1-A142-4437-BA63-39B42F05E058}" id="{2489ED51-E8C2-4E03-9CD5-3D1B05CA77E9}">
    <text>If practice type = livestock exclusion, enter the number of acres of livestock excluded from a waterway. If practice type is grassed waterway or forage and biomass, corn to hay conversion, enter the acres of the practice implemented</text>
  </threadedComment>
  <threadedComment ref="EA6" dT="2022-11-14T19:16:57.20" personId="{E3D87CB1-A142-4437-BA63-39B42F05E058}" id="{A4A99013-EC07-499F-99E1-F34E2B34C089}">
    <text>To find the HUC 12 watershed for the project location, navigate to the ANR Atlas, expand the 'ANR Basemap Data' layer group, turn on the 'Watershed Boundary Dataset' layer then search the lat/lon of the project location to identify the correct HUC 12</text>
  </threadedComment>
  <threadedComment ref="EC6" dT="2022-11-14T19:22:29.20" personId="{E3D87CB1-A142-4437-BA63-39B42F05E058}" id="{4C02F31F-9155-4A07-95A4-DEB2323639CF}">
    <text xml:space="preserve">Optional: enter the HSG classification most representative of the practice implementation area, if known. </text>
  </threadedComment>
  <threadedComment ref="ED6" dT="2022-11-14T19:22:50.44" personId="{E3D87CB1-A142-4437-BA63-39B42F05E058}" id="{953D2F57-BBE2-45B6-B009-155C5A9DE475}">
    <text>Optional: enter the average slope of the field where the practice was implemented, if known.</text>
  </threadedComment>
  <threadedComment ref="EE6" dT="2022-10-25T15:34:44.65" personId="{E3D87CB1-A142-4437-BA63-39B42F05E058}" id="{C60EF39E-EAB5-4392-95E7-17F57CF88568}">
    <text xml:space="preserve">Enter the date the practice was installed/implemented, if different from the project completed date. </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9-15T19:32:04.69" personId="{E3D87CB1-A142-4437-BA63-39B42F05E058}" id="{39280EC4-A30D-4083-B44E-61BBBBFB5D33}">
    <text>Should this be only project types eligible for Formula Grant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anrweb.vt.gov/DEC/cleanWaterDashboard/WPDSearch.aspx" TargetMode="External"/><Relationship Id="rId2" Type="http://schemas.openxmlformats.org/officeDocument/2006/relationships/hyperlink" Target="https://anronline.vermont.gov/?FormTag=CWPNewProject" TargetMode="External"/><Relationship Id="rId1" Type="http://schemas.openxmlformats.org/officeDocument/2006/relationships/hyperlink" Target="https://dec.vermont.gov/water-investment/cwi/projects/tracking-accounting"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8" Type="http://schemas.openxmlformats.org/officeDocument/2006/relationships/hyperlink" Target="mailto:noah@northernforestcanoetrail.org" TargetMode="External"/><Relationship Id="rId3" Type="http://schemas.openxmlformats.org/officeDocument/2006/relationships/hyperlink" Target="mailto:essexnrcd@gmail.com" TargetMode="External"/><Relationship Id="rId7" Type="http://schemas.openxmlformats.org/officeDocument/2006/relationships/hyperlink" Target="mailto:hubbardtonrd@gmail.com" TargetMode="External"/><Relationship Id="rId2" Type="http://schemas.openxmlformats.org/officeDocument/2006/relationships/hyperlink" Target="mailto:alysha.kane@vermont.gov" TargetMode="External"/><Relationship Id="rId1" Type="http://schemas.openxmlformats.org/officeDocument/2006/relationships/hyperlink" Target="mailto:alysha.kane@vermont.gov" TargetMode="External"/><Relationship Id="rId6" Type="http://schemas.openxmlformats.org/officeDocument/2006/relationships/hyperlink" Target="mailto:essexnrcd@gmail.com" TargetMode="External"/><Relationship Id="rId5" Type="http://schemas.openxmlformats.org/officeDocument/2006/relationships/hyperlink" Target="mailto:essexnrcd@gmail.com" TargetMode="External"/><Relationship Id="rId4" Type="http://schemas.openxmlformats.org/officeDocument/2006/relationships/hyperlink" Target="mailto:essexnrcd@gmail.com" TargetMode="External"/><Relationship Id="rId9" Type="http://schemas.openxmlformats.org/officeDocument/2006/relationships/hyperlink" Target="mailto:luke.obrien@vermont.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maps.vermont.gov/vcgi/html5viewer/?viewer=vtmapviewe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anrweb.vt.gov/DEC/cleanWaterDashboard/ScreeningTool.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C4EA-AB96-459D-A3C0-331B10AB13BD}">
  <sheetPr codeName="Sheet9">
    <tabColor theme="0" tint="-0.249977111117893"/>
  </sheetPr>
  <dimension ref="A1:A17"/>
  <sheetViews>
    <sheetView showGridLines="0" workbookViewId="0">
      <selection activeCell="F5" sqref="F5"/>
    </sheetView>
  </sheetViews>
  <sheetFormatPr defaultColWidth="8.88671875" defaultRowHeight="14.4" x14ac:dyDescent="0.3"/>
  <cols>
    <col min="1" max="1" width="120.44140625" customWidth="1"/>
  </cols>
  <sheetData>
    <row r="1" spans="1:1" ht="30.6" customHeight="1" x14ac:dyDescent="0.3">
      <c r="A1" s="61" t="s">
        <v>1332</v>
      </c>
    </row>
    <row r="2" spans="1:1" ht="53.4" customHeight="1" x14ac:dyDescent="0.3">
      <c r="A2" s="59" t="s">
        <v>1331</v>
      </c>
    </row>
    <row r="3" spans="1:1" ht="85.95" customHeight="1" x14ac:dyDescent="0.3">
      <c r="A3" s="59" t="s">
        <v>1333</v>
      </c>
    </row>
    <row r="4" spans="1:1" ht="17.399999999999999" customHeight="1" x14ac:dyDescent="0.3">
      <c r="A4" s="60" t="s">
        <v>589</v>
      </c>
    </row>
    <row r="5" spans="1:1" ht="90.6" customHeight="1" x14ac:dyDescent="0.3">
      <c r="A5" s="59" t="s">
        <v>1359</v>
      </c>
    </row>
    <row r="6" spans="1:1" ht="105.6" customHeight="1" x14ac:dyDescent="0.3">
      <c r="A6" s="59" t="s">
        <v>1360</v>
      </c>
    </row>
    <row r="7" spans="1:1" ht="17.399999999999999" customHeight="1" x14ac:dyDescent="0.3">
      <c r="A7" s="59" t="s">
        <v>1361</v>
      </c>
    </row>
    <row r="8" spans="1:1" ht="17.399999999999999" customHeight="1" x14ac:dyDescent="0.3">
      <c r="A8" s="60" t="s">
        <v>1364</v>
      </c>
    </row>
    <row r="9" spans="1:1" ht="17.399999999999999" customHeight="1" x14ac:dyDescent="0.3">
      <c r="A9" s="59" t="s">
        <v>1362</v>
      </c>
    </row>
    <row r="10" spans="1:1" ht="17.399999999999999" customHeight="1" x14ac:dyDescent="0.3">
      <c r="A10" s="60" t="s">
        <v>1365</v>
      </c>
    </row>
    <row r="11" spans="1:1" ht="72" customHeight="1" x14ac:dyDescent="0.3">
      <c r="A11" s="59" t="s">
        <v>1363</v>
      </c>
    </row>
    <row r="12" spans="1:1" ht="19.95" customHeight="1" x14ac:dyDescent="0.3"/>
    <row r="13" spans="1:1" ht="39" customHeight="1" x14ac:dyDescent="0.3"/>
    <row r="14" spans="1:1" ht="33.6" customHeight="1" x14ac:dyDescent="0.3"/>
    <row r="15" spans="1:1" ht="45" customHeight="1" x14ac:dyDescent="0.3"/>
    <row r="16" spans="1:1" ht="53.4" customHeight="1" x14ac:dyDescent="0.3"/>
    <row r="17" ht="48.6" customHeight="1" x14ac:dyDescent="0.3"/>
  </sheetData>
  <hyperlinks>
    <hyperlink ref="A4" r:id="rId1" xr:uid="{BBA1BA9A-2B99-4A6A-92CE-213D57388B3C}"/>
    <hyperlink ref="A10" r:id="rId2" xr:uid="{F4F688C0-F8E3-4208-A082-49879B574895}"/>
    <hyperlink ref="A8" r:id="rId3" xr:uid="{C8566FE9-DAAF-40E6-ACFC-53BFF37B239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275"/>
  <sheetViews>
    <sheetView topLeftCell="X1" workbookViewId="0">
      <selection activeCell="AI5" sqref="AI5"/>
    </sheetView>
  </sheetViews>
  <sheetFormatPr defaultColWidth="14.44140625" defaultRowHeight="14.4" x14ac:dyDescent="0.3"/>
  <cols>
    <col min="2" max="2" width="47.33203125" customWidth="1"/>
    <col min="3" max="3" width="9.6640625" customWidth="1"/>
    <col min="4" max="4" width="27.109375" customWidth="1"/>
    <col min="5" max="5" width="26.88671875" bestFit="1" customWidth="1"/>
    <col min="6" max="6" width="47" customWidth="1"/>
    <col min="7" max="7" width="84.44140625" bestFit="1" customWidth="1"/>
    <col min="8" max="8" width="21.5546875" bestFit="1" customWidth="1"/>
    <col min="9" max="9" width="52.33203125" bestFit="1" customWidth="1"/>
    <col min="18" max="18" width="8.88671875"/>
    <col min="21" max="21" width="30.6640625" customWidth="1"/>
  </cols>
  <sheetData>
    <row r="1" spans="1:33" x14ac:dyDescent="0.3">
      <c r="A1" s="42" t="s">
        <v>45</v>
      </c>
      <c r="B1" s="42" t="s">
        <v>46</v>
      </c>
      <c r="C1" s="43" t="s">
        <v>47</v>
      </c>
      <c r="D1" s="43" t="s">
        <v>48</v>
      </c>
      <c r="E1" s="43" t="s">
        <v>49</v>
      </c>
      <c r="F1" s="43" t="s">
        <v>50</v>
      </c>
      <c r="G1" s="11" t="s">
        <v>51</v>
      </c>
      <c r="H1" s="42" t="s">
        <v>52</v>
      </c>
      <c r="I1" s="11" t="s">
        <v>53</v>
      </c>
      <c r="J1" s="43" t="s">
        <v>54</v>
      </c>
      <c r="K1" s="11" t="s">
        <v>55</v>
      </c>
      <c r="L1" s="15" t="s">
        <v>56</v>
      </c>
      <c r="M1" s="11" t="s">
        <v>57</v>
      </c>
      <c r="N1" s="11" t="s">
        <v>58</v>
      </c>
      <c r="O1" s="11" t="s">
        <v>59</v>
      </c>
      <c r="P1" s="11" t="s">
        <v>60</v>
      </c>
      <c r="Q1" s="24" t="s">
        <v>602</v>
      </c>
      <c r="R1" s="25" t="s">
        <v>605</v>
      </c>
      <c r="S1" s="24" t="s">
        <v>608</v>
      </c>
      <c r="T1" s="24" t="s">
        <v>914</v>
      </c>
      <c r="U1" s="23" t="s">
        <v>612</v>
      </c>
      <c r="V1" s="23" t="s">
        <v>618</v>
      </c>
      <c r="W1" s="23" t="s">
        <v>617</v>
      </c>
      <c r="X1" s="23" t="s">
        <v>631</v>
      </c>
      <c r="Y1" s="23" t="s">
        <v>645</v>
      </c>
      <c r="Z1" s="23" t="s">
        <v>645</v>
      </c>
      <c r="AA1" s="23"/>
      <c r="AB1" s="29" t="s">
        <v>922</v>
      </c>
      <c r="AC1" s="29" t="s">
        <v>955</v>
      </c>
      <c r="AD1" s="29" t="s">
        <v>957</v>
      </c>
      <c r="AE1" s="40" t="s">
        <v>985</v>
      </c>
      <c r="AF1" s="40" t="s">
        <v>996</v>
      </c>
      <c r="AG1" s="78" t="s">
        <v>1526</v>
      </c>
    </row>
    <row r="2" spans="1:33" ht="15" customHeight="1" x14ac:dyDescent="0.3">
      <c r="A2" s="9" t="s">
        <v>61</v>
      </c>
      <c r="B2" s="62" t="s">
        <v>1334</v>
      </c>
      <c r="C2" t="s">
        <v>62</v>
      </c>
      <c r="D2" s="9" t="s">
        <v>63</v>
      </c>
      <c r="E2" t="s">
        <v>64</v>
      </c>
      <c r="F2" t="s">
        <v>65</v>
      </c>
      <c r="G2" s="26" t="s">
        <v>66</v>
      </c>
      <c r="H2" t="s">
        <v>67</v>
      </c>
      <c r="I2" t="s">
        <v>1385</v>
      </c>
      <c r="J2" s="8" t="s">
        <v>68</v>
      </c>
      <c r="K2" s="9" t="s">
        <v>69</v>
      </c>
      <c r="L2" t="s">
        <v>68</v>
      </c>
      <c r="M2" s="8" t="s">
        <v>70</v>
      </c>
      <c r="N2" s="8" t="s">
        <v>71</v>
      </c>
      <c r="O2" s="8" t="s">
        <v>72</v>
      </c>
      <c r="P2" s="8" t="s">
        <v>73</v>
      </c>
      <c r="Q2" s="8" t="s">
        <v>603</v>
      </c>
      <c r="R2" t="s">
        <v>606</v>
      </c>
      <c r="S2" t="s">
        <v>609</v>
      </c>
      <c r="T2" t="s">
        <v>915</v>
      </c>
      <c r="U2" s="9" t="s">
        <v>1028</v>
      </c>
      <c r="V2" s="9" t="s">
        <v>619</v>
      </c>
      <c r="W2" s="9" t="s">
        <v>628</v>
      </c>
      <c r="X2" s="21" t="s">
        <v>632</v>
      </c>
      <c r="Y2" s="27" t="str">
        <f>Z2&amp;" - "&amp;AA2</f>
        <v>010801010203 - Favreau Brook-Connecticut River</v>
      </c>
      <c r="Z2" s="27" t="s">
        <v>646</v>
      </c>
      <c r="AA2" s="27" t="s">
        <v>1045</v>
      </c>
      <c r="AB2" s="30" t="s">
        <v>923</v>
      </c>
      <c r="AC2" s="30" t="s">
        <v>952</v>
      </c>
      <c r="AD2" s="30" t="s">
        <v>958</v>
      </c>
      <c r="AE2" s="30" t="s">
        <v>986</v>
      </c>
      <c r="AG2" s="9" t="s">
        <v>1527</v>
      </c>
    </row>
    <row r="3" spans="1:33" ht="30" x14ac:dyDescent="0.3">
      <c r="A3" s="9" t="s">
        <v>44</v>
      </c>
      <c r="B3" s="62" t="s">
        <v>1335</v>
      </c>
      <c r="C3" t="s">
        <v>74</v>
      </c>
      <c r="D3" s="9" t="s">
        <v>75</v>
      </c>
      <c r="E3" t="s">
        <v>76</v>
      </c>
      <c r="F3" t="s">
        <v>77</v>
      </c>
      <c r="G3" s="26" t="s">
        <v>89</v>
      </c>
      <c r="H3" t="s">
        <v>90</v>
      </c>
      <c r="I3" s="9" t="s">
        <v>596</v>
      </c>
      <c r="J3" s="8" t="s">
        <v>79</v>
      </c>
      <c r="K3" s="8" t="s">
        <v>80</v>
      </c>
      <c r="L3" t="s">
        <v>81</v>
      </c>
      <c r="M3" s="8" t="s">
        <v>82</v>
      </c>
      <c r="N3" s="8" t="s">
        <v>83</v>
      </c>
      <c r="O3" s="8" t="s">
        <v>84</v>
      </c>
      <c r="P3" s="8" t="s">
        <v>85</v>
      </c>
      <c r="Q3" s="8" t="s">
        <v>604</v>
      </c>
      <c r="R3" t="s">
        <v>607</v>
      </c>
      <c r="S3" t="s">
        <v>610</v>
      </c>
      <c r="T3" t="s">
        <v>916</v>
      </c>
      <c r="U3" s="9" t="s">
        <v>613</v>
      </c>
      <c r="V3" s="9" t="s">
        <v>622</v>
      </c>
      <c r="W3" s="9" t="s">
        <v>630</v>
      </c>
      <c r="X3" s="21" t="s">
        <v>633</v>
      </c>
      <c r="Y3" s="27" t="str">
        <f t="shared" ref="Y3:Y66" si="0">Z3&amp;" - "&amp;AA3</f>
        <v>010801010303 - Halls Stream</v>
      </c>
      <c r="Z3" s="27" t="s">
        <v>647</v>
      </c>
      <c r="AA3" s="27" t="s">
        <v>1046</v>
      </c>
      <c r="AB3" s="30" t="s">
        <v>924</v>
      </c>
      <c r="AC3" s="30" t="s">
        <v>953</v>
      </c>
      <c r="AD3" s="30" t="s">
        <v>959</v>
      </c>
      <c r="AE3" s="30" t="s">
        <v>987</v>
      </c>
      <c r="AG3" s="9" t="s">
        <v>1528</v>
      </c>
    </row>
    <row r="4" spans="1:33" ht="15" x14ac:dyDescent="0.3">
      <c r="B4" s="62" t="s">
        <v>103</v>
      </c>
      <c r="D4" s="9" t="s">
        <v>86</v>
      </c>
      <c r="E4" t="s">
        <v>87</v>
      </c>
      <c r="F4" t="s">
        <v>88</v>
      </c>
      <c r="G4" s="26" t="s">
        <v>98</v>
      </c>
      <c r="H4" s="9" t="s">
        <v>1383</v>
      </c>
      <c r="I4" t="s">
        <v>1384</v>
      </c>
      <c r="K4" s="8" t="s">
        <v>91</v>
      </c>
      <c r="L4" t="s">
        <v>92</v>
      </c>
      <c r="M4" s="8" t="s">
        <v>93</v>
      </c>
      <c r="N4" s="8" t="s">
        <v>94</v>
      </c>
      <c r="P4" t="s">
        <v>95</v>
      </c>
      <c r="R4" t="s">
        <v>73</v>
      </c>
      <c r="S4" t="s">
        <v>611</v>
      </c>
      <c r="T4" t="s">
        <v>917</v>
      </c>
      <c r="U4" s="9" t="s">
        <v>614</v>
      </c>
      <c r="V4" s="9" t="s">
        <v>620</v>
      </c>
      <c r="W4" s="9" t="s">
        <v>629</v>
      </c>
      <c r="X4" s="21" t="s">
        <v>636</v>
      </c>
      <c r="Y4" s="27" t="str">
        <f t="shared" si="0"/>
        <v>010801010304 - Leach Creek</v>
      </c>
      <c r="Z4" s="27" t="s">
        <v>648</v>
      </c>
      <c r="AA4" s="27" t="s">
        <v>1047</v>
      </c>
      <c r="AB4" s="30" t="s">
        <v>925</v>
      </c>
      <c r="AC4" s="30" t="s">
        <v>954</v>
      </c>
      <c r="AD4" s="30" t="s">
        <v>960</v>
      </c>
      <c r="AE4" s="30" t="s">
        <v>988</v>
      </c>
    </row>
    <row r="5" spans="1:33" ht="15" x14ac:dyDescent="0.3">
      <c r="B5" s="63" t="s">
        <v>1318</v>
      </c>
      <c r="D5" s="9" t="s">
        <v>104</v>
      </c>
      <c r="E5" t="s">
        <v>96</v>
      </c>
      <c r="F5" t="s">
        <v>97</v>
      </c>
      <c r="G5" s="26" t="s">
        <v>113</v>
      </c>
      <c r="H5" t="s">
        <v>78</v>
      </c>
      <c r="I5" s="9" t="s">
        <v>1383</v>
      </c>
      <c r="K5" t="s">
        <v>100</v>
      </c>
      <c r="L5" t="s">
        <v>101</v>
      </c>
      <c r="P5" t="s">
        <v>102</v>
      </c>
      <c r="T5" t="s">
        <v>918</v>
      </c>
      <c r="U5" s="9" t="s">
        <v>615</v>
      </c>
      <c r="V5" s="9" t="s">
        <v>621</v>
      </c>
      <c r="W5" s="9" t="s">
        <v>69</v>
      </c>
      <c r="X5" s="21" t="s">
        <v>634</v>
      </c>
      <c r="Y5" s="27" t="str">
        <f t="shared" si="0"/>
        <v>010801010305 - Willard Stream-Connecticut River</v>
      </c>
      <c r="Z5" s="27" t="s">
        <v>649</v>
      </c>
      <c r="AA5" s="27" t="s">
        <v>1048</v>
      </c>
      <c r="AB5" s="30" t="s">
        <v>926</v>
      </c>
      <c r="AD5" s="30" t="s">
        <v>961</v>
      </c>
      <c r="AE5" s="30" t="s">
        <v>1029</v>
      </c>
    </row>
    <row r="6" spans="1:33" ht="15" x14ac:dyDescent="0.3">
      <c r="B6" s="63" t="s">
        <v>1336</v>
      </c>
      <c r="D6" s="9" t="s">
        <v>110</v>
      </c>
      <c r="E6" t="s">
        <v>105</v>
      </c>
      <c r="F6" t="s">
        <v>106</v>
      </c>
      <c r="G6" s="26" t="s">
        <v>125</v>
      </c>
      <c r="H6" s="8" t="s">
        <v>596</v>
      </c>
      <c r="I6" s="8" t="s">
        <v>90</v>
      </c>
      <c r="K6" t="s">
        <v>108</v>
      </c>
      <c r="L6" t="s">
        <v>109</v>
      </c>
      <c r="V6" s="9" t="s">
        <v>69</v>
      </c>
      <c r="X6" s="21" t="s">
        <v>635</v>
      </c>
      <c r="Y6" s="27" t="str">
        <f t="shared" si="0"/>
        <v>010801010404 - Clough Brook-Connecticut River</v>
      </c>
      <c r="Z6" s="27" t="s">
        <v>650</v>
      </c>
      <c r="AA6" s="27" t="s">
        <v>1049</v>
      </c>
      <c r="AB6" s="30" t="s">
        <v>927</v>
      </c>
      <c r="AD6" s="30" t="s">
        <v>962</v>
      </c>
    </row>
    <row r="7" spans="1:33" ht="15" x14ac:dyDescent="0.3">
      <c r="B7" s="63" t="s">
        <v>1337</v>
      </c>
      <c r="D7" s="9" t="s">
        <v>119</v>
      </c>
      <c r="E7" t="s">
        <v>111</v>
      </c>
      <c r="F7" t="s">
        <v>112</v>
      </c>
      <c r="G7" s="26" t="s">
        <v>130</v>
      </c>
      <c r="H7" t="s">
        <v>99</v>
      </c>
      <c r="I7" t="s">
        <v>1386</v>
      </c>
      <c r="K7" t="s">
        <v>115</v>
      </c>
      <c r="X7" s="21" t="s">
        <v>92</v>
      </c>
      <c r="Y7" s="27" t="str">
        <f t="shared" si="0"/>
        <v>010801010405 - Lyman Brook-Connecticut River</v>
      </c>
      <c r="Z7" s="27" t="s">
        <v>651</v>
      </c>
      <c r="AA7" s="27" t="s">
        <v>1050</v>
      </c>
      <c r="AB7" s="30" t="s">
        <v>928</v>
      </c>
      <c r="AD7" s="30" t="s">
        <v>963</v>
      </c>
    </row>
    <row r="8" spans="1:33" ht="15" x14ac:dyDescent="0.3">
      <c r="B8" s="63" t="s">
        <v>274</v>
      </c>
      <c r="D8" s="9" t="s">
        <v>123</v>
      </c>
      <c r="F8" t="s">
        <v>116</v>
      </c>
      <c r="G8" s="73" t="s">
        <v>1374</v>
      </c>
      <c r="H8" t="s">
        <v>107</v>
      </c>
      <c r="I8" t="s">
        <v>1387</v>
      </c>
      <c r="K8" t="s">
        <v>118</v>
      </c>
      <c r="X8" s="22" t="s">
        <v>637</v>
      </c>
      <c r="Y8" s="27" t="str">
        <f t="shared" si="0"/>
        <v>010801010501 - Headwaters Nulhegan River</v>
      </c>
      <c r="Z8" s="27" t="s">
        <v>652</v>
      </c>
      <c r="AA8" s="27" t="s">
        <v>1051</v>
      </c>
      <c r="AB8" s="30" t="s">
        <v>929</v>
      </c>
      <c r="AD8" s="30" t="s">
        <v>964</v>
      </c>
    </row>
    <row r="9" spans="1:33" ht="14.4" customHeight="1" x14ac:dyDescent="0.3">
      <c r="B9" s="63" t="s">
        <v>1319</v>
      </c>
      <c r="D9" s="9" t="s">
        <v>128</v>
      </c>
      <c r="F9" t="s">
        <v>120</v>
      </c>
      <c r="G9" s="26" t="s">
        <v>139</v>
      </c>
      <c r="H9" t="s">
        <v>114</v>
      </c>
      <c r="I9" t="s">
        <v>1388</v>
      </c>
      <c r="K9" t="s">
        <v>122</v>
      </c>
      <c r="X9" s="22" t="s">
        <v>101</v>
      </c>
      <c r="Y9" s="27" t="str">
        <f t="shared" si="0"/>
        <v>010801010502 - East Branch Nulhegan River</v>
      </c>
      <c r="Z9" s="27" t="s">
        <v>653</v>
      </c>
      <c r="AA9" s="27" t="s">
        <v>1052</v>
      </c>
      <c r="AB9" s="30" t="s">
        <v>930</v>
      </c>
      <c r="AD9" s="30" t="s">
        <v>965</v>
      </c>
    </row>
    <row r="10" spans="1:33" ht="30" x14ac:dyDescent="0.3">
      <c r="B10" s="64" t="s">
        <v>1338</v>
      </c>
      <c r="D10" s="9" t="s">
        <v>133</v>
      </c>
      <c r="F10" t="s">
        <v>124</v>
      </c>
      <c r="G10" s="74" t="s">
        <v>1376</v>
      </c>
      <c r="H10" t="s">
        <v>117</v>
      </c>
      <c r="I10" t="s">
        <v>1389</v>
      </c>
      <c r="K10" t="s">
        <v>127</v>
      </c>
      <c r="Y10" s="27" t="str">
        <f t="shared" si="0"/>
        <v>010801010503 - Nulhegan River</v>
      </c>
      <c r="Z10" s="27" t="s">
        <v>654</v>
      </c>
      <c r="AA10" s="27" t="s">
        <v>1053</v>
      </c>
      <c r="AB10" s="30" t="s">
        <v>931</v>
      </c>
      <c r="AD10" s="30" t="s">
        <v>966</v>
      </c>
    </row>
    <row r="11" spans="1:33" ht="15" x14ac:dyDescent="0.3">
      <c r="B11" s="64" t="s">
        <v>1320</v>
      </c>
      <c r="D11" s="9" t="s">
        <v>137</v>
      </c>
      <c r="F11" t="s">
        <v>129</v>
      </c>
      <c r="G11" s="26" t="s">
        <v>150</v>
      </c>
      <c r="H11" t="s">
        <v>121</v>
      </c>
      <c r="I11" t="s">
        <v>1390</v>
      </c>
      <c r="K11" t="s">
        <v>132</v>
      </c>
      <c r="Y11" s="27" t="str">
        <f t="shared" si="0"/>
        <v>010801010601 - Paul Stream</v>
      </c>
      <c r="Z11" s="27" t="s">
        <v>655</v>
      </c>
      <c r="AA11" s="27" t="s">
        <v>1054</v>
      </c>
      <c r="AB11" s="30" t="s">
        <v>932</v>
      </c>
      <c r="AD11" s="30" t="s">
        <v>967</v>
      </c>
    </row>
    <row r="12" spans="1:33" ht="15" x14ac:dyDescent="0.3">
      <c r="B12" s="64" t="s">
        <v>1339</v>
      </c>
      <c r="D12" s="9" t="s">
        <v>143</v>
      </c>
      <c r="F12" t="s">
        <v>134</v>
      </c>
      <c r="G12" s="26" t="s">
        <v>638</v>
      </c>
      <c r="H12" t="s">
        <v>126</v>
      </c>
      <c r="I12" t="s">
        <v>1391</v>
      </c>
      <c r="K12" t="s">
        <v>136</v>
      </c>
      <c r="Y12" s="27" t="str">
        <f t="shared" si="0"/>
        <v>010801010603 - Dennis Pond Brook-Connecticut River</v>
      </c>
      <c r="Z12" s="27" t="s">
        <v>656</v>
      </c>
      <c r="AA12" s="27" t="s">
        <v>1055</v>
      </c>
      <c r="AB12" s="30" t="s">
        <v>933</v>
      </c>
      <c r="AD12" s="30" t="s">
        <v>968</v>
      </c>
    </row>
    <row r="13" spans="1:33" ht="15" x14ac:dyDescent="0.3">
      <c r="B13" s="64" t="s">
        <v>1340</v>
      </c>
      <c r="D13" s="9" t="s">
        <v>148</v>
      </c>
      <c r="F13" t="s">
        <v>138</v>
      </c>
      <c r="G13" s="26" t="s">
        <v>174</v>
      </c>
      <c r="H13" t="s">
        <v>131</v>
      </c>
      <c r="I13" t="s">
        <v>1392</v>
      </c>
      <c r="K13" t="s">
        <v>142</v>
      </c>
      <c r="Y13" s="27" t="str">
        <f t="shared" si="0"/>
        <v>010801010901 - Cutler Mill Brook</v>
      </c>
      <c r="Z13" s="27" t="s">
        <v>657</v>
      </c>
      <c r="AA13" s="27" t="s">
        <v>1056</v>
      </c>
      <c r="AB13" s="30" t="s">
        <v>934</v>
      </c>
      <c r="AD13" s="30" t="s">
        <v>969</v>
      </c>
    </row>
    <row r="14" spans="1:33" ht="15" x14ac:dyDescent="0.3">
      <c r="B14" s="64" t="s">
        <v>1321</v>
      </c>
      <c r="D14" s="9" t="s">
        <v>159</v>
      </c>
      <c r="F14" t="s">
        <v>144</v>
      </c>
      <c r="G14" s="26" t="s">
        <v>1380</v>
      </c>
      <c r="H14" t="s">
        <v>135</v>
      </c>
      <c r="I14" t="s">
        <v>1393</v>
      </c>
      <c r="K14" t="s">
        <v>147</v>
      </c>
      <c r="Y14" s="27" t="str">
        <f t="shared" si="0"/>
        <v>010801010902 - Dean Brook-Connecticut River</v>
      </c>
      <c r="Z14" s="27" t="s">
        <v>658</v>
      </c>
      <c r="AA14" s="27" t="s">
        <v>1057</v>
      </c>
      <c r="AB14" s="30" t="s">
        <v>935</v>
      </c>
      <c r="AD14" s="30" t="s">
        <v>970</v>
      </c>
    </row>
    <row r="15" spans="1:33" ht="15" x14ac:dyDescent="0.3">
      <c r="B15" s="64" t="s">
        <v>287</v>
      </c>
      <c r="F15" t="s">
        <v>149</v>
      </c>
      <c r="G15" s="26" t="s">
        <v>984</v>
      </c>
      <c r="H15" t="s">
        <v>140</v>
      </c>
      <c r="I15" t="s">
        <v>141</v>
      </c>
      <c r="K15" t="s">
        <v>153</v>
      </c>
      <c r="Y15" s="27" t="str">
        <f t="shared" si="0"/>
        <v>010801010903 - Mink Brook-Connecticut River</v>
      </c>
      <c r="Z15" s="27" t="s">
        <v>659</v>
      </c>
      <c r="AA15" s="27" t="s">
        <v>1058</v>
      </c>
      <c r="AB15" s="30" t="s">
        <v>936</v>
      </c>
      <c r="AD15" s="30" t="s">
        <v>971</v>
      </c>
    </row>
    <row r="16" spans="1:33" ht="15" x14ac:dyDescent="0.3">
      <c r="B16" s="64" t="s">
        <v>1517</v>
      </c>
      <c r="F16" t="s">
        <v>154</v>
      </c>
      <c r="G16" s="26" t="s">
        <v>182</v>
      </c>
      <c r="H16" t="s">
        <v>145</v>
      </c>
      <c r="I16" t="s">
        <v>146</v>
      </c>
      <c r="K16" t="s">
        <v>157</v>
      </c>
      <c r="Y16" s="27" t="str">
        <f t="shared" si="0"/>
        <v>010801020101 - Bean Brook</v>
      </c>
      <c r="Z16" s="27" t="s">
        <v>660</v>
      </c>
      <c r="AA16" s="27" t="s">
        <v>1059</v>
      </c>
      <c r="AB16" s="30" t="s">
        <v>937</v>
      </c>
      <c r="AD16" s="30" t="s">
        <v>972</v>
      </c>
    </row>
    <row r="17" spans="2:30" ht="15" x14ac:dyDescent="0.3">
      <c r="B17" s="64" t="s">
        <v>1518</v>
      </c>
      <c r="F17" t="s">
        <v>160</v>
      </c>
      <c r="G17" s="73" t="s">
        <v>1379</v>
      </c>
      <c r="H17" t="s">
        <v>151</v>
      </c>
      <c r="I17" t="s">
        <v>152</v>
      </c>
      <c r="Y17" s="27" t="str">
        <f t="shared" si="0"/>
        <v>010801020102 - East Branch Passumpsic River</v>
      </c>
      <c r="Z17" s="27" t="s">
        <v>661</v>
      </c>
      <c r="AA17" s="27" t="s">
        <v>1060</v>
      </c>
      <c r="AB17" s="30" t="s">
        <v>938</v>
      </c>
      <c r="AD17" s="30" t="s">
        <v>973</v>
      </c>
    </row>
    <row r="18" spans="2:30" ht="13.95" customHeight="1" x14ac:dyDescent="0.3">
      <c r="B18" s="65" t="s">
        <v>1322</v>
      </c>
      <c r="F18" t="s">
        <v>163</v>
      </c>
      <c r="G18" s="74" t="s">
        <v>1370</v>
      </c>
      <c r="H18" t="s">
        <v>155</v>
      </c>
      <c r="I18" t="s">
        <v>156</v>
      </c>
      <c r="Y18" s="27" t="str">
        <f t="shared" si="0"/>
        <v>010801020103 - Calendar Brook</v>
      </c>
      <c r="Z18" s="27" t="s">
        <v>662</v>
      </c>
      <c r="AA18" s="27" t="s">
        <v>1061</v>
      </c>
      <c r="AD18" s="30" t="s">
        <v>974</v>
      </c>
    </row>
    <row r="19" spans="2:30" ht="15" x14ac:dyDescent="0.3">
      <c r="B19" s="65" t="s">
        <v>177</v>
      </c>
      <c r="F19" t="s">
        <v>166</v>
      </c>
      <c r="G19" s="74" t="s">
        <v>1373</v>
      </c>
      <c r="H19" t="s">
        <v>161</v>
      </c>
      <c r="I19" t="s">
        <v>162</v>
      </c>
      <c r="Y19" s="27" t="str">
        <f t="shared" si="0"/>
        <v>010801020104 - West Branch Passumpsic River</v>
      </c>
      <c r="Z19" s="27" t="s">
        <v>663</v>
      </c>
      <c r="AA19" s="27" t="s">
        <v>1062</v>
      </c>
      <c r="AD19" s="30" t="s">
        <v>975</v>
      </c>
    </row>
    <row r="20" spans="2:30" ht="15" x14ac:dyDescent="0.3">
      <c r="B20" s="65" t="s">
        <v>191</v>
      </c>
      <c r="F20" t="s">
        <v>170</v>
      </c>
      <c r="G20" s="74" t="s">
        <v>1368</v>
      </c>
      <c r="H20" t="s">
        <v>164</v>
      </c>
      <c r="I20" t="s">
        <v>165</v>
      </c>
      <c r="Y20" s="27" t="str">
        <f t="shared" si="0"/>
        <v>010801020201 - Rogers Brook</v>
      </c>
      <c r="Z20" s="27" t="s">
        <v>664</v>
      </c>
      <c r="AA20" s="27" t="s">
        <v>1063</v>
      </c>
      <c r="AD20" s="30" t="s">
        <v>976</v>
      </c>
    </row>
    <row r="21" spans="2:30" ht="15" x14ac:dyDescent="0.3">
      <c r="B21" s="65" t="s">
        <v>1341</v>
      </c>
      <c r="F21" t="s">
        <v>173</v>
      </c>
      <c r="G21" s="26" t="s">
        <v>1377</v>
      </c>
      <c r="H21" t="s">
        <v>167</v>
      </c>
      <c r="I21" t="s">
        <v>168</v>
      </c>
      <c r="Y21" s="27" t="str">
        <f t="shared" si="0"/>
        <v>010801020202 - Headwaters Moose River</v>
      </c>
      <c r="Z21" s="27" t="s">
        <v>665</v>
      </c>
      <c r="AA21" s="27" t="s">
        <v>1064</v>
      </c>
      <c r="AD21" s="30" t="s">
        <v>977</v>
      </c>
    </row>
    <row r="22" spans="2:30" ht="15" x14ac:dyDescent="0.3">
      <c r="B22" s="66" t="s">
        <v>1323</v>
      </c>
      <c r="F22" t="s">
        <v>178</v>
      </c>
      <c r="G22" s="26" t="s">
        <v>211</v>
      </c>
      <c r="H22" t="s">
        <v>171</v>
      </c>
      <c r="I22" t="s">
        <v>172</v>
      </c>
      <c r="Y22" s="27" t="str">
        <f t="shared" si="0"/>
        <v>010801020203 - Moose River</v>
      </c>
      <c r="Z22" s="27" t="s">
        <v>666</v>
      </c>
      <c r="AA22" s="27" t="s">
        <v>1065</v>
      </c>
      <c r="AD22" s="30" t="s">
        <v>978</v>
      </c>
    </row>
    <row r="23" spans="2:30" ht="30" x14ac:dyDescent="0.3">
      <c r="B23" s="66" t="s">
        <v>1324</v>
      </c>
      <c r="F23" t="s">
        <v>181</v>
      </c>
      <c r="G23" s="26" t="s">
        <v>215</v>
      </c>
      <c r="H23" t="s">
        <v>175</v>
      </c>
      <c r="I23" t="s">
        <v>176</v>
      </c>
      <c r="Y23" s="27" t="str">
        <f t="shared" si="0"/>
        <v>010801020301 - Millers Run</v>
      </c>
      <c r="Z23" s="27" t="s">
        <v>667</v>
      </c>
      <c r="AA23" s="27" t="s">
        <v>1066</v>
      </c>
      <c r="AD23" s="30" t="s">
        <v>979</v>
      </c>
    </row>
    <row r="24" spans="2:30" ht="15" x14ac:dyDescent="0.3">
      <c r="B24" s="66" t="s">
        <v>1342</v>
      </c>
      <c r="F24" t="s">
        <v>185</v>
      </c>
      <c r="G24" s="26" t="s">
        <v>219</v>
      </c>
      <c r="H24" t="s">
        <v>179</v>
      </c>
      <c r="I24" t="s">
        <v>180</v>
      </c>
      <c r="Y24" s="27" t="str">
        <f t="shared" si="0"/>
        <v>010801020302 - South Wheelock Branch-Passumpsic River</v>
      </c>
      <c r="Z24" s="27" t="s">
        <v>668</v>
      </c>
      <c r="AA24" s="27" t="s">
        <v>1067</v>
      </c>
      <c r="AD24" s="30" t="s">
        <v>980</v>
      </c>
    </row>
    <row r="25" spans="2:30" ht="15" x14ac:dyDescent="0.3">
      <c r="B25" s="66" t="s">
        <v>1343</v>
      </c>
      <c r="F25" t="s">
        <v>188</v>
      </c>
      <c r="G25" s="26" t="s">
        <v>227</v>
      </c>
      <c r="H25" t="s">
        <v>183</v>
      </c>
      <c r="I25" t="s">
        <v>184</v>
      </c>
      <c r="Y25" s="27" t="str">
        <f t="shared" si="0"/>
        <v>010801020401 - Sleepers River</v>
      </c>
      <c r="Z25" s="27" t="s">
        <v>669</v>
      </c>
      <c r="AA25" s="27" t="s">
        <v>1068</v>
      </c>
      <c r="AD25" s="30" t="s">
        <v>981</v>
      </c>
    </row>
    <row r="26" spans="2:30" ht="15" x14ac:dyDescent="0.3">
      <c r="B26" s="66" t="s">
        <v>225</v>
      </c>
      <c r="F26" t="s">
        <v>192</v>
      </c>
      <c r="G26" s="74" t="s">
        <v>1367</v>
      </c>
      <c r="H26" t="s">
        <v>186</v>
      </c>
      <c r="I26" t="s">
        <v>187</v>
      </c>
      <c r="Y26" s="27" t="str">
        <f t="shared" si="0"/>
        <v>010801020402 - Joes Brook</v>
      </c>
      <c r="Z26" s="27" t="s">
        <v>670</v>
      </c>
      <c r="AA26" s="27" t="s">
        <v>1069</v>
      </c>
    </row>
    <row r="27" spans="2:30" ht="30" x14ac:dyDescent="0.3">
      <c r="B27" s="67" t="s">
        <v>1325</v>
      </c>
      <c r="F27" t="s">
        <v>195</v>
      </c>
      <c r="G27" s="74" t="s">
        <v>1366</v>
      </c>
      <c r="H27" t="s">
        <v>189</v>
      </c>
      <c r="I27" t="s">
        <v>190</v>
      </c>
      <c r="Y27" s="27" t="str">
        <f t="shared" si="0"/>
        <v>010801020403 - Water Andric-Passumpsic River</v>
      </c>
      <c r="Z27" s="27" t="s">
        <v>671</v>
      </c>
      <c r="AA27" s="27" t="s">
        <v>1070</v>
      </c>
    </row>
    <row r="28" spans="2:30" ht="30" x14ac:dyDescent="0.3">
      <c r="B28" s="67" t="s">
        <v>1326</v>
      </c>
      <c r="F28" t="s">
        <v>198</v>
      </c>
      <c r="G28" s="26" t="s">
        <v>302</v>
      </c>
      <c r="H28" t="s">
        <v>193</v>
      </c>
      <c r="I28" t="s">
        <v>194</v>
      </c>
      <c r="Y28" s="27" t="str">
        <f t="shared" si="0"/>
        <v>010801030201 - Miles Stream-Connecticut River</v>
      </c>
      <c r="Z28" s="27" t="s">
        <v>672</v>
      </c>
      <c r="AA28" s="27" t="s">
        <v>1071</v>
      </c>
    </row>
    <row r="29" spans="2:30" ht="15" x14ac:dyDescent="0.3">
      <c r="B29" s="67" t="s">
        <v>1344</v>
      </c>
      <c r="F29" t="s">
        <v>201</v>
      </c>
      <c r="G29" s="72" t="s">
        <v>309</v>
      </c>
      <c r="H29" t="s">
        <v>196</v>
      </c>
      <c r="I29" t="s">
        <v>197</v>
      </c>
      <c r="Y29" s="27" t="str">
        <f t="shared" si="0"/>
        <v>010801030202 - Moore Reservoir-Connecticut River</v>
      </c>
      <c r="Z29" s="27" t="s">
        <v>673</v>
      </c>
      <c r="AA29" s="27" t="s">
        <v>1072</v>
      </c>
    </row>
    <row r="30" spans="2:30" ht="15" x14ac:dyDescent="0.3">
      <c r="B30" s="67" t="s">
        <v>1345</v>
      </c>
      <c r="F30" t="s">
        <v>204</v>
      </c>
      <c r="G30" s="75" t="s">
        <v>1371</v>
      </c>
      <c r="H30" t="s">
        <v>199</v>
      </c>
      <c r="I30" t="s">
        <v>200</v>
      </c>
      <c r="Y30" s="27" t="str">
        <f t="shared" si="0"/>
        <v>010801030203 - Comerford Station Dam-Connecticut River</v>
      </c>
      <c r="Z30" s="27" t="s">
        <v>674</v>
      </c>
      <c r="AA30" s="27" t="s">
        <v>1073</v>
      </c>
    </row>
    <row r="31" spans="2:30" ht="15" x14ac:dyDescent="0.3">
      <c r="B31" s="67" t="s">
        <v>1346</v>
      </c>
      <c r="F31" t="s">
        <v>207</v>
      </c>
      <c r="G31" s="75" t="s">
        <v>1372</v>
      </c>
      <c r="H31" t="s">
        <v>202</v>
      </c>
      <c r="I31" t="s">
        <v>203</v>
      </c>
      <c r="Y31" s="27" t="str">
        <f t="shared" si="0"/>
        <v>010801030204 - Stevens River</v>
      </c>
      <c r="Z31" s="27" t="s">
        <v>675</v>
      </c>
      <c r="AA31" s="27" t="s">
        <v>1074</v>
      </c>
    </row>
    <row r="32" spans="2:30" ht="15" x14ac:dyDescent="0.3">
      <c r="B32" s="67" t="s">
        <v>158</v>
      </c>
      <c r="F32" t="s">
        <v>210</v>
      </c>
      <c r="G32" s="72" t="s">
        <v>324</v>
      </c>
      <c r="H32" t="s">
        <v>205</v>
      </c>
      <c r="I32" t="s">
        <v>206</v>
      </c>
      <c r="Y32" s="27" t="str">
        <f t="shared" si="0"/>
        <v>010801030205 - McIndoe Falls-Connecticut River</v>
      </c>
      <c r="Z32" s="27" t="s">
        <v>676</v>
      </c>
      <c r="AA32" s="27" t="s">
        <v>1075</v>
      </c>
    </row>
    <row r="33" spans="2:27" ht="30" x14ac:dyDescent="0.3">
      <c r="B33" s="67" t="s">
        <v>1347</v>
      </c>
      <c r="F33" t="s">
        <v>214</v>
      </c>
      <c r="G33" s="72" t="s">
        <v>327</v>
      </c>
      <c r="H33" t="s">
        <v>208</v>
      </c>
      <c r="I33" t="s">
        <v>209</v>
      </c>
      <c r="Y33" s="27" t="str">
        <f t="shared" si="0"/>
        <v>010801030206 - Manchester Brook-Connecticut River</v>
      </c>
      <c r="Z33" s="27" t="s">
        <v>677</v>
      </c>
      <c r="AA33" s="27" t="s">
        <v>1076</v>
      </c>
    </row>
    <row r="34" spans="2:27" ht="30" x14ac:dyDescent="0.3">
      <c r="B34" s="67" t="s">
        <v>1348</v>
      </c>
      <c r="F34" t="s">
        <v>218</v>
      </c>
      <c r="G34" s="72" t="s">
        <v>331</v>
      </c>
      <c r="H34" t="s">
        <v>212</v>
      </c>
      <c r="I34" t="s">
        <v>213</v>
      </c>
      <c r="Y34" s="27" t="str">
        <f t="shared" si="0"/>
        <v>010801030601 - Headwaters Wells River</v>
      </c>
      <c r="Z34" s="27" t="s">
        <v>678</v>
      </c>
      <c r="AA34" s="27" t="s">
        <v>1077</v>
      </c>
    </row>
    <row r="35" spans="2:27" ht="15" x14ac:dyDescent="0.3">
      <c r="B35" s="67" t="s">
        <v>169</v>
      </c>
      <c r="F35" t="s">
        <v>222</v>
      </c>
      <c r="G35" s="76" t="s">
        <v>1378</v>
      </c>
      <c r="H35" t="s">
        <v>216</v>
      </c>
      <c r="I35" t="s">
        <v>217</v>
      </c>
      <c r="Y35" s="27" t="str">
        <f t="shared" si="0"/>
        <v>010801030602 - Wells River</v>
      </c>
      <c r="Z35" s="27" t="s">
        <v>679</v>
      </c>
      <c r="AA35" s="27" t="s">
        <v>1078</v>
      </c>
    </row>
    <row r="36" spans="2:27" ht="15" x14ac:dyDescent="0.3">
      <c r="B36" s="67" t="s">
        <v>256</v>
      </c>
      <c r="F36" t="s">
        <v>226</v>
      </c>
      <c r="G36" s="72" t="s">
        <v>336</v>
      </c>
      <c r="H36" t="s">
        <v>220</v>
      </c>
      <c r="I36" t="s">
        <v>221</v>
      </c>
      <c r="Y36" s="27" t="str">
        <f t="shared" si="0"/>
        <v>010801030702 - Halls Brook</v>
      </c>
      <c r="Z36" s="27" t="s">
        <v>680</v>
      </c>
      <c r="AA36" s="27" t="s">
        <v>1079</v>
      </c>
    </row>
    <row r="37" spans="2:27" ht="15" x14ac:dyDescent="0.3">
      <c r="B37" s="67" t="s">
        <v>259</v>
      </c>
      <c r="F37" s="9" t="s">
        <v>1381</v>
      </c>
      <c r="G37" s="72" t="s">
        <v>343</v>
      </c>
      <c r="H37" t="s">
        <v>223</v>
      </c>
      <c r="I37" t="s">
        <v>224</v>
      </c>
      <c r="Y37" s="27" t="str">
        <f t="shared" si="0"/>
        <v>010801030703 - Clark Brook-Connecticut River</v>
      </c>
      <c r="Z37" s="27" t="s">
        <v>681</v>
      </c>
      <c r="AA37" s="27" t="s">
        <v>1080</v>
      </c>
    </row>
    <row r="38" spans="2:27" ht="14.4" customHeight="1" x14ac:dyDescent="0.3">
      <c r="B38" s="67" t="s">
        <v>1316</v>
      </c>
      <c r="F38" s="9" t="s">
        <v>1382</v>
      </c>
      <c r="G38" s="75" t="s">
        <v>1375</v>
      </c>
      <c r="H38" t="s">
        <v>228</v>
      </c>
      <c r="I38" t="s">
        <v>229</v>
      </c>
      <c r="Y38" s="27" t="str">
        <f t="shared" si="0"/>
        <v>010801040101 - Tabor Branch</v>
      </c>
      <c r="Z38" s="27" t="s">
        <v>682</v>
      </c>
      <c r="AA38" s="27" t="s">
        <v>1081</v>
      </c>
    </row>
    <row r="39" spans="2:27" ht="14.4" customHeight="1" x14ac:dyDescent="0.3">
      <c r="B39" s="67" t="s">
        <v>1353</v>
      </c>
      <c r="G39" s="75" t="s">
        <v>1369</v>
      </c>
      <c r="H39" t="s">
        <v>230</v>
      </c>
      <c r="I39" t="s">
        <v>231</v>
      </c>
      <c r="Y39" s="27" t="str">
        <f t="shared" si="0"/>
        <v>010801040102 - Headwaters Waits River</v>
      </c>
      <c r="Z39" s="27" t="s">
        <v>683</v>
      </c>
      <c r="AA39" s="27" t="s">
        <v>1082</v>
      </c>
    </row>
    <row r="40" spans="2:27" ht="15" x14ac:dyDescent="0.3">
      <c r="B40" s="67" t="s">
        <v>1354</v>
      </c>
      <c r="G40" s="72" t="s">
        <v>364</v>
      </c>
      <c r="H40" t="s">
        <v>232</v>
      </c>
      <c r="I40" t="s">
        <v>233</v>
      </c>
      <c r="Y40" s="27" t="str">
        <f t="shared" si="0"/>
        <v>010801040103 - South Branch Waits River</v>
      </c>
      <c r="Z40" s="27" t="s">
        <v>684</v>
      </c>
      <c r="AA40" s="27" t="s">
        <v>1083</v>
      </c>
    </row>
    <row r="41" spans="2:27" ht="15" x14ac:dyDescent="0.3">
      <c r="B41" s="68" t="s">
        <v>1349</v>
      </c>
      <c r="G41" s="72" t="s">
        <v>367</v>
      </c>
      <c r="H41" t="s">
        <v>234</v>
      </c>
      <c r="I41" t="s">
        <v>235</v>
      </c>
      <c r="Y41" s="27" t="str">
        <f t="shared" si="0"/>
        <v>010801040104 - Waits River</v>
      </c>
      <c r="Z41" s="27" t="s">
        <v>685</v>
      </c>
      <c r="AA41" s="27" t="s">
        <v>1084</v>
      </c>
    </row>
    <row r="42" spans="2:27" ht="30" x14ac:dyDescent="0.3">
      <c r="B42" s="68" t="s">
        <v>1350</v>
      </c>
      <c r="H42" t="s">
        <v>236</v>
      </c>
      <c r="I42" t="s">
        <v>237</v>
      </c>
      <c r="Y42" s="27" t="str">
        <f t="shared" si="0"/>
        <v>010801040205 - Lake Morey-Connecticut River</v>
      </c>
      <c r="Z42" s="27" t="s">
        <v>686</v>
      </c>
      <c r="AA42" s="27" t="s">
        <v>1085</v>
      </c>
    </row>
    <row r="43" spans="2:27" ht="15" x14ac:dyDescent="0.3">
      <c r="B43" s="68" t="s">
        <v>1351</v>
      </c>
      <c r="H43" t="s">
        <v>238</v>
      </c>
      <c r="I43" t="s">
        <v>239</v>
      </c>
      <c r="Y43" s="27" t="str">
        <f t="shared" si="0"/>
        <v>010801040301 - Middle Brook</v>
      </c>
      <c r="Z43" s="27" t="s">
        <v>687</v>
      </c>
      <c r="AA43" s="27" t="s">
        <v>1086</v>
      </c>
    </row>
    <row r="44" spans="2:27" ht="14.4" customHeight="1" x14ac:dyDescent="0.3">
      <c r="B44" s="68" t="s">
        <v>330</v>
      </c>
      <c r="H44" t="s">
        <v>240</v>
      </c>
      <c r="I44" t="s">
        <v>241</v>
      </c>
      <c r="Y44" s="27" t="str">
        <f t="shared" si="0"/>
        <v>010801040302 - Headwaters Ompompanoosuc River</v>
      </c>
      <c r="Z44" s="27" t="s">
        <v>688</v>
      </c>
      <c r="AA44" s="27" t="s">
        <v>1087</v>
      </c>
    </row>
    <row r="45" spans="2:27" ht="14.4" customHeight="1" x14ac:dyDescent="0.3">
      <c r="B45" s="69" t="s">
        <v>593</v>
      </c>
      <c r="H45" t="s">
        <v>242</v>
      </c>
      <c r="I45" t="s">
        <v>243</v>
      </c>
      <c r="Y45" s="27" t="str">
        <f t="shared" si="0"/>
        <v>010801040303 - West Branch Ompompanoosuc River</v>
      </c>
      <c r="Z45" s="27" t="s">
        <v>689</v>
      </c>
      <c r="AA45" s="27" t="s">
        <v>1088</v>
      </c>
    </row>
    <row r="46" spans="2:27" ht="15" x14ac:dyDescent="0.3">
      <c r="B46" s="70" t="s">
        <v>1352</v>
      </c>
      <c r="H46" t="s">
        <v>244</v>
      </c>
      <c r="I46" t="s">
        <v>245</v>
      </c>
      <c r="Y46" s="27" t="str">
        <f t="shared" si="0"/>
        <v>010801040304 - Ompompanoosuc River</v>
      </c>
      <c r="Z46" s="27" t="s">
        <v>690</v>
      </c>
      <c r="AA46" s="27" t="s">
        <v>1089</v>
      </c>
    </row>
    <row r="47" spans="2:27" ht="15" x14ac:dyDescent="0.3">
      <c r="B47" s="70" t="s">
        <v>1327</v>
      </c>
      <c r="H47" t="s">
        <v>246</v>
      </c>
      <c r="I47" t="s">
        <v>247</v>
      </c>
      <c r="Y47" s="27" t="str">
        <f t="shared" si="0"/>
        <v>010801040402 - Bloody Brook-Connecticut River</v>
      </c>
      <c r="Z47" s="27" t="s">
        <v>691</v>
      </c>
      <c r="AA47" s="27" t="s">
        <v>1090</v>
      </c>
    </row>
    <row r="48" spans="2:27" x14ac:dyDescent="0.3">
      <c r="H48" t="s">
        <v>248</v>
      </c>
      <c r="I48" t="s">
        <v>249</v>
      </c>
      <c r="Y48" s="27" t="str">
        <f t="shared" si="0"/>
        <v>010801050101 - Headwaters White River</v>
      </c>
      <c r="Z48" s="27" t="s">
        <v>692</v>
      </c>
      <c r="AA48" s="27" t="s">
        <v>1091</v>
      </c>
    </row>
    <row r="49" spans="8:27" ht="14.4" customHeight="1" x14ac:dyDescent="0.3">
      <c r="H49" t="s">
        <v>250</v>
      </c>
      <c r="I49" t="s">
        <v>251</v>
      </c>
      <c r="Y49" s="27" t="str">
        <f t="shared" si="0"/>
        <v>010801050102 - West Branch White River</v>
      </c>
      <c r="Z49" s="27" t="s">
        <v>693</v>
      </c>
      <c r="AA49" s="27" t="s">
        <v>1092</v>
      </c>
    </row>
    <row r="50" spans="8:27" x14ac:dyDescent="0.3">
      <c r="H50" t="s">
        <v>252</v>
      </c>
      <c r="I50" t="s">
        <v>253</v>
      </c>
      <c r="Y50" s="27" t="str">
        <f t="shared" si="0"/>
        <v>010801050103 - Breakneck Brook-White River</v>
      </c>
      <c r="Z50" s="27" t="s">
        <v>694</v>
      </c>
      <c r="AA50" s="27" t="s">
        <v>1093</v>
      </c>
    </row>
    <row r="51" spans="8:27" x14ac:dyDescent="0.3">
      <c r="H51" t="s">
        <v>254</v>
      </c>
      <c r="I51" t="s">
        <v>255</v>
      </c>
      <c r="Y51" s="27" t="str">
        <f t="shared" si="0"/>
        <v>010801050104 - Tweed River</v>
      </c>
      <c r="Z51" s="27" t="s">
        <v>695</v>
      </c>
      <c r="AA51" s="27" t="s">
        <v>1094</v>
      </c>
    </row>
    <row r="52" spans="8:27" x14ac:dyDescent="0.3">
      <c r="H52" t="s">
        <v>257</v>
      </c>
      <c r="I52" t="s">
        <v>258</v>
      </c>
      <c r="Y52" s="27" t="str">
        <f t="shared" si="0"/>
        <v>010801050105 - Locust Creek</v>
      </c>
      <c r="Z52" s="27" t="s">
        <v>696</v>
      </c>
      <c r="AA52" s="27" t="s">
        <v>1095</v>
      </c>
    </row>
    <row r="53" spans="8:27" x14ac:dyDescent="0.3">
      <c r="H53" t="s">
        <v>260</v>
      </c>
      <c r="I53" t="s">
        <v>261</v>
      </c>
      <c r="Y53" s="27" t="str">
        <f t="shared" si="0"/>
        <v>010801050106 - Stony Brook-White River</v>
      </c>
      <c r="Z53" s="27" t="s">
        <v>697</v>
      </c>
      <c r="AA53" s="27" t="s">
        <v>1096</v>
      </c>
    </row>
    <row r="54" spans="8:27" x14ac:dyDescent="0.3">
      <c r="H54" t="s">
        <v>262</v>
      </c>
      <c r="I54" t="s">
        <v>263</v>
      </c>
      <c r="Y54" s="27" t="str">
        <f t="shared" si="0"/>
        <v>010801050201 - Headwaters Third Branch White River</v>
      </c>
      <c r="Z54" s="27" t="s">
        <v>698</v>
      </c>
      <c r="AA54" s="27" t="s">
        <v>1097</v>
      </c>
    </row>
    <row r="55" spans="8:27" x14ac:dyDescent="0.3">
      <c r="H55" t="s">
        <v>264</v>
      </c>
      <c r="I55" t="s">
        <v>265</v>
      </c>
      <c r="Y55" s="27" t="str">
        <f t="shared" si="0"/>
        <v>010801050202 - Ayers Brook</v>
      </c>
      <c r="Z55" s="27" t="s">
        <v>699</v>
      </c>
      <c r="AA55" s="27" t="s">
        <v>1098</v>
      </c>
    </row>
    <row r="56" spans="8:27" x14ac:dyDescent="0.3">
      <c r="H56" t="s">
        <v>266</v>
      </c>
      <c r="I56" t="s">
        <v>267</v>
      </c>
      <c r="Y56" s="27" t="str">
        <f t="shared" si="0"/>
        <v>010801050203 - Third Branch White River</v>
      </c>
      <c r="Z56" s="27" t="s">
        <v>700</v>
      </c>
      <c r="AA56" s="27" t="s">
        <v>1099</v>
      </c>
    </row>
    <row r="57" spans="8:27" x14ac:dyDescent="0.3">
      <c r="H57" t="s">
        <v>268</v>
      </c>
      <c r="I57" t="s">
        <v>269</v>
      </c>
      <c r="Y57" s="27" t="str">
        <f t="shared" si="0"/>
        <v>010801050301 - Headwaters Second Branch White River</v>
      </c>
      <c r="Z57" s="27" t="s">
        <v>701</v>
      </c>
      <c r="AA57" s="27" t="s">
        <v>1100</v>
      </c>
    </row>
    <row r="58" spans="8:27" ht="14.4" customHeight="1" x14ac:dyDescent="0.3">
      <c r="H58" t="s">
        <v>270</v>
      </c>
      <c r="I58" t="s">
        <v>271</v>
      </c>
      <c r="Y58" s="27" t="str">
        <f t="shared" si="0"/>
        <v>010801050302 - Second Branch White River</v>
      </c>
      <c r="Z58" s="27" t="s">
        <v>702</v>
      </c>
      <c r="AA58" s="27" t="s">
        <v>1101</v>
      </c>
    </row>
    <row r="59" spans="8:27" ht="14.4" customHeight="1" x14ac:dyDescent="0.3">
      <c r="H59" t="s">
        <v>272</v>
      </c>
      <c r="I59" t="s">
        <v>273</v>
      </c>
      <c r="Y59" s="27" t="str">
        <f t="shared" si="0"/>
        <v>010801050401 - Headwaters First Branch White River</v>
      </c>
      <c r="Z59" s="27" t="s">
        <v>703</v>
      </c>
      <c r="AA59" s="27" t="s">
        <v>1102</v>
      </c>
    </row>
    <row r="60" spans="8:27" ht="14.4" customHeight="1" x14ac:dyDescent="0.3">
      <c r="H60" t="s">
        <v>275</v>
      </c>
      <c r="I60" t="s">
        <v>276</v>
      </c>
      <c r="Y60" s="27" t="str">
        <f t="shared" si="0"/>
        <v>010801050402 - First Branch White River</v>
      </c>
      <c r="Z60" s="27" t="s">
        <v>704</v>
      </c>
      <c r="AA60" s="27" t="s">
        <v>1103</v>
      </c>
    </row>
    <row r="61" spans="8:27" x14ac:dyDescent="0.3">
      <c r="H61" t="s">
        <v>277</v>
      </c>
      <c r="I61" t="s">
        <v>278</v>
      </c>
      <c r="Y61" s="27" t="str">
        <f t="shared" si="0"/>
        <v>010801050501 - Broad Brook-White River</v>
      </c>
      <c r="Z61" s="27" t="s">
        <v>705</v>
      </c>
      <c r="AA61" s="27" t="s">
        <v>1104</v>
      </c>
    </row>
    <row r="62" spans="8:27" x14ac:dyDescent="0.3">
      <c r="H62" t="s">
        <v>279</v>
      </c>
      <c r="I62" t="s">
        <v>280</v>
      </c>
      <c r="Y62" s="27" t="str">
        <f t="shared" si="0"/>
        <v>010801050502 - Mill Brook-White River</v>
      </c>
      <c r="Z62" s="27" t="s">
        <v>706</v>
      </c>
      <c r="AA62" s="27" t="s">
        <v>1105</v>
      </c>
    </row>
    <row r="63" spans="8:27" ht="14.4" customHeight="1" x14ac:dyDescent="0.3">
      <c r="H63" t="s">
        <v>281</v>
      </c>
      <c r="I63" t="s">
        <v>282</v>
      </c>
      <c r="Y63" s="27" t="str">
        <f t="shared" si="0"/>
        <v>010801050503 - White River</v>
      </c>
      <c r="Z63" s="27" t="s">
        <v>707</v>
      </c>
      <c r="AA63" s="27" t="s">
        <v>1106</v>
      </c>
    </row>
    <row r="64" spans="8:27" ht="14.4" customHeight="1" x14ac:dyDescent="0.3">
      <c r="H64" t="s">
        <v>283</v>
      </c>
      <c r="I64" t="s">
        <v>284</v>
      </c>
      <c r="Y64" s="27" t="str">
        <f t="shared" si="0"/>
        <v>010801060201 - Headwaters Ottauquechee River</v>
      </c>
      <c r="Z64" s="27" t="s">
        <v>708</v>
      </c>
      <c r="AA64" s="27" t="s">
        <v>1107</v>
      </c>
    </row>
    <row r="65" spans="8:27" ht="14.4" customHeight="1" x14ac:dyDescent="0.3">
      <c r="H65" t="s">
        <v>285</v>
      </c>
      <c r="I65" t="s">
        <v>286</v>
      </c>
      <c r="Y65" s="27" t="str">
        <f t="shared" si="0"/>
        <v>010801060202 - North Branch Ottauquechee River</v>
      </c>
      <c r="Z65" s="27" t="s">
        <v>709</v>
      </c>
      <c r="AA65" s="27" t="s">
        <v>1108</v>
      </c>
    </row>
    <row r="66" spans="8:27" x14ac:dyDescent="0.3">
      <c r="H66" t="s">
        <v>288</v>
      </c>
      <c r="I66" t="s">
        <v>289</v>
      </c>
      <c r="Y66" s="27" t="str">
        <f t="shared" si="0"/>
        <v>010801060203 - Broad Brook</v>
      </c>
      <c r="Z66" s="27" t="s">
        <v>710</v>
      </c>
      <c r="AA66" s="27" t="s">
        <v>1109</v>
      </c>
    </row>
    <row r="67" spans="8:27" x14ac:dyDescent="0.3">
      <c r="H67" t="s">
        <v>290</v>
      </c>
      <c r="I67" t="s">
        <v>291</v>
      </c>
      <c r="Y67" s="27" t="str">
        <f t="shared" ref="Y67:Y130" si="1">Z67&amp;" - "&amp;AA67</f>
        <v>010801060204 - Kedron Brook</v>
      </c>
      <c r="Z67" s="27" t="s">
        <v>711</v>
      </c>
      <c r="AA67" s="27" t="s">
        <v>1110</v>
      </c>
    </row>
    <row r="68" spans="8:27" x14ac:dyDescent="0.3">
      <c r="H68" t="s">
        <v>292</v>
      </c>
      <c r="I68" t="s">
        <v>293</v>
      </c>
      <c r="Y68" s="27" t="str">
        <f t="shared" si="1"/>
        <v>010801060205 - Beaver Brook-Ottauquechee River</v>
      </c>
      <c r="Z68" s="27" t="s">
        <v>712</v>
      </c>
      <c r="AA68" s="27" t="s">
        <v>1111</v>
      </c>
    </row>
    <row r="69" spans="8:27" x14ac:dyDescent="0.3">
      <c r="H69" t="s">
        <v>294</v>
      </c>
      <c r="I69" t="s">
        <v>295</v>
      </c>
      <c r="Y69" s="27" t="str">
        <f t="shared" si="1"/>
        <v>010801060206 - Gulf Stream</v>
      </c>
      <c r="Z69" s="27" t="s">
        <v>713</v>
      </c>
      <c r="AA69" s="27" t="s">
        <v>1112</v>
      </c>
    </row>
    <row r="70" spans="8:27" x14ac:dyDescent="0.3">
      <c r="H70" t="s">
        <v>296</v>
      </c>
      <c r="I70" t="s">
        <v>297</v>
      </c>
      <c r="Y70" s="27" t="str">
        <f t="shared" si="1"/>
        <v>010801060207 - Ottauquechee River</v>
      </c>
      <c r="Z70" s="27" t="s">
        <v>714</v>
      </c>
      <c r="AA70" s="27" t="s">
        <v>1113</v>
      </c>
    </row>
    <row r="71" spans="8:27" x14ac:dyDescent="0.3">
      <c r="H71" t="s">
        <v>298</v>
      </c>
      <c r="I71" t="s">
        <v>299</v>
      </c>
      <c r="Y71" s="27" t="str">
        <f t="shared" si="1"/>
        <v>010801060302 - Lulls Brook-Connecticut River</v>
      </c>
      <c r="Z71" s="27" t="s">
        <v>715</v>
      </c>
      <c r="AA71" s="27" t="s">
        <v>1114</v>
      </c>
    </row>
    <row r="72" spans="8:27" x14ac:dyDescent="0.3">
      <c r="H72" t="s">
        <v>300</v>
      </c>
      <c r="I72" t="s">
        <v>301</v>
      </c>
      <c r="Y72" s="27" t="str">
        <f t="shared" si="1"/>
        <v>010801060304 - Mill Brook</v>
      </c>
      <c r="Z72" s="27" t="s">
        <v>716</v>
      </c>
      <c r="AA72" s="27" t="s">
        <v>1115</v>
      </c>
    </row>
    <row r="73" spans="8:27" x14ac:dyDescent="0.3">
      <c r="H73" t="s">
        <v>303</v>
      </c>
      <c r="I73" t="s">
        <v>304</v>
      </c>
      <c r="Y73" s="27" t="str">
        <f t="shared" si="1"/>
        <v>010801060305 - Hubbard Brook-Connecticut River</v>
      </c>
      <c r="Z73" s="27" t="s">
        <v>717</v>
      </c>
      <c r="AA73" s="27" t="s">
        <v>1116</v>
      </c>
    </row>
    <row r="74" spans="8:27" x14ac:dyDescent="0.3">
      <c r="H74" t="s">
        <v>305</v>
      </c>
      <c r="I74" t="s">
        <v>306</v>
      </c>
      <c r="Y74" s="27" t="str">
        <f t="shared" si="1"/>
        <v>010801060501 - Headwaters Black River</v>
      </c>
      <c r="Z74" s="27" t="s">
        <v>718</v>
      </c>
      <c r="AA74" s="27" t="s">
        <v>1117</v>
      </c>
    </row>
    <row r="75" spans="8:27" x14ac:dyDescent="0.3">
      <c r="H75" t="s">
        <v>307</v>
      </c>
      <c r="I75" t="s">
        <v>308</v>
      </c>
      <c r="Y75" s="27" t="str">
        <f t="shared" si="1"/>
        <v>010801060502 - Branch Brook-Black River</v>
      </c>
      <c r="Z75" s="27" t="s">
        <v>719</v>
      </c>
      <c r="AA75" s="27" t="s">
        <v>1118</v>
      </c>
    </row>
    <row r="76" spans="8:27" x14ac:dyDescent="0.3">
      <c r="H76" t="s">
        <v>310</v>
      </c>
      <c r="I76" t="s">
        <v>311</v>
      </c>
      <c r="Y76" s="27" t="str">
        <f t="shared" si="1"/>
        <v>010801060503 - Twentymile Stream-Black River</v>
      </c>
      <c r="Z76" s="27" t="s">
        <v>720</v>
      </c>
      <c r="AA76" s="27" t="s">
        <v>1119</v>
      </c>
    </row>
    <row r="77" spans="8:27" x14ac:dyDescent="0.3">
      <c r="H77" t="s">
        <v>312</v>
      </c>
      <c r="I77" t="s">
        <v>313</v>
      </c>
      <c r="Y77" s="27" t="str">
        <f t="shared" si="1"/>
        <v>010801060504 - North Branch Black River</v>
      </c>
      <c r="Z77" s="27" t="s">
        <v>721</v>
      </c>
      <c r="AA77" s="27" t="s">
        <v>1120</v>
      </c>
    </row>
    <row r="78" spans="8:27" x14ac:dyDescent="0.3">
      <c r="H78" t="s">
        <v>314</v>
      </c>
      <c r="I78" t="s">
        <v>315</v>
      </c>
      <c r="Y78" s="27" t="str">
        <f t="shared" si="1"/>
        <v>010801060505 - Black River</v>
      </c>
      <c r="Z78" s="27" t="s">
        <v>722</v>
      </c>
      <c r="AA78" s="27" t="s">
        <v>1121</v>
      </c>
    </row>
    <row r="79" spans="8:27" x14ac:dyDescent="0.3">
      <c r="H79" t="s">
        <v>316</v>
      </c>
      <c r="I79" t="s">
        <v>317</v>
      </c>
      <c r="Y79" s="27" t="str">
        <f t="shared" si="1"/>
        <v>010801060601 - Headwaters Williams River</v>
      </c>
      <c r="Z79" s="27" t="s">
        <v>723</v>
      </c>
      <c r="AA79" s="27" t="s">
        <v>1122</v>
      </c>
    </row>
    <row r="80" spans="8:27" x14ac:dyDescent="0.3">
      <c r="H80" t="s">
        <v>318</v>
      </c>
      <c r="I80" t="s">
        <v>319</v>
      </c>
      <c r="Y80" s="27" t="str">
        <f t="shared" si="1"/>
        <v>010801060602 - Middle Branch Williams River</v>
      </c>
      <c r="Z80" s="27" t="s">
        <v>724</v>
      </c>
      <c r="AA80" s="27" t="s">
        <v>1123</v>
      </c>
    </row>
    <row r="81" spans="8:27" x14ac:dyDescent="0.3">
      <c r="H81" t="s">
        <v>320</v>
      </c>
      <c r="I81" t="s">
        <v>321</v>
      </c>
      <c r="Y81" s="27" t="str">
        <f t="shared" si="1"/>
        <v>010801060603 - Williams River</v>
      </c>
      <c r="Z81" s="27" t="s">
        <v>725</v>
      </c>
      <c r="AA81" s="27" t="s">
        <v>1124</v>
      </c>
    </row>
    <row r="82" spans="8:27" x14ac:dyDescent="0.3">
      <c r="H82" t="s">
        <v>322</v>
      </c>
      <c r="I82" t="s">
        <v>323</v>
      </c>
      <c r="Y82" s="27" t="str">
        <f t="shared" si="1"/>
        <v>010801060702 - Spencer Brook-Connecticut River</v>
      </c>
      <c r="Z82" s="27" t="s">
        <v>726</v>
      </c>
      <c r="AA82" s="27" t="s">
        <v>1125</v>
      </c>
    </row>
    <row r="83" spans="8:27" x14ac:dyDescent="0.3">
      <c r="H83" t="s">
        <v>325</v>
      </c>
      <c r="I83" t="s">
        <v>326</v>
      </c>
      <c r="Y83" s="27" t="str">
        <f t="shared" si="1"/>
        <v>010801060703 - Jabes Hackett Brook-Connecticut River</v>
      </c>
      <c r="Z83" s="27" t="s">
        <v>727</v>
      </c>
      <c r="AA83" s="27" t="s">
        <v>1126</v>
      </c>
    </row>
    <row r="84" spans="8:27" x14ac:dyDescent="0.3">
      <c r="H84" t="s">
        <v>328</v>
      </c>
      <c r="I84" t="s">
        <v>329</v>
      </c>
      <c r="Y84" s="27" t="str">
        <f t="shared" si="1"/>
        <v>010801070101 - Headwaters Saxtons River</v>
      </c>
      <c r="Z84" s="27" t="s">
        <v>728</v>
      </c>
      <c r="AA84" s="27" t="s">
        <v>1127</v>
      </c>
    </row>
    <row r="85" spans="8:27" x14ac:dyDescent="0.3">
      <c r="H85" t="s">
        <v>332</v>
      </c>
      <c r="I85" t="s">
        <v>333</v>
      </c>
      <c r="Y85" s="27" t="str">
        <f t="shared" si="1"/>
        <v>010801070102 - Saxtons River</v>
      </c>
      <c r="Z85" s="27" t="s">
        <v>729</v>
      </c>
      <c r="AA85" s="27" t="s">
        <v>1128</v>
      </c>
    </row>
    <row r="86" spans="8:27" x14ac:dyDescent="0.3">
      <c r="H86" t="s">
        <v>334</v>
      </c>
      <c r="I86" t="s">
        <v>335</v>
      </c>
      <c r="Y86" s="27" t="str">
        <f t="shared" si="1"/>
        <v>010801070301 - Headwaters West River</v>
      </c>
      <c r="Z86" s="27" t="s">
        <v>730</v>
      </c>
      <c r="AA86" s="27" t="s">
        <v>1129</v>
      </c>
    </row>
    <row r="87" spans="8:27" x14ac:dyDescent="0.3">
      <c r="H87" t="s">
        <v>337</v>
      </c>
      <c r="I87" t="s">
        <v>338</v>
      </c>
      <c r="Y87" s="27" t="str">
        <f t="shared" si="1"/>
        <v>010801070302 - Utley Brook</v>
      </c>
      <c r="Z87" s="27" t="s">
        <v>731</v>
      </c>
      <c r="AA87" s="27" t="s">
        <v>1130</v>
      </c>
    </row>
    <row r="88" spans="8:27" x14ac:dyDescent="0.3">
      <c r="H88" t="s">
        <v>339</v>
      </c>
      <c r="I88" t="s">
        <v>340</v>
      </c>
      <c r="Y88" s="27" t="str">
        <f t="shared" si="1"/>
        <v>010801070303 - Flood Brook-West River</v>
      </c>
      <c r="Z88" s="27" t="s">
        <v>732</v>
      </c>
      <c r="AA88" s="27" t="s">
        <v>1131</v>
      </c>
    </row>
    <row r="89" spans="8:27" x14ac:dyDescent="0.3">
      <c r="H89" t="s">
        <v>341</v>
      </c>
      <c r="I89" t="s">
        <v>342</v>
      </c>
      <c r="Y89" s="27" t="str">
        <f t="shared" si="1"/>
        <v>010801070304 - Winhall River</v>
      </c>
      <c r="Z89" s="27" t="s">
        <v>733</v>
      </c>
      <c r="AA89" s="27" t="s">
        <v>1132</v>
      </c>
    </row>
    <row r="90" spans="8:27" x14ac:dyDescent="0.3">
      <c r="H90" t="s">
        <v>344</v>
      </c>
      <c r="I90" t="s">
        <v>345</v>
      </c>
      <c r="Y90" s="27" t="str">
        <f t="shared" si="1"/>
        <v>010801070305 - Cobb Brook-West River</v>
      </c>
      <c r="Z90" s="27" t="s">
        <v>734</v>
      </c>
      <c r="AA90" s="27" t="s">
        <v>1133</v>
      </c>
    </row>
    <row r="91" spans="8:27" x14ac:dyDescent="0.3">
      <c r="H91" t="s">
        <v>346</v>
      </c>
      <c r="I91" t="s">
        <v>347</v>
      </c>
      <c r="Y91" s="27" t="str">
        <f t="shared" si="1"/>
        <v>010801070306 - Ball Mountain Brook</v>
      </c>
      <c r="Z91" s="27" t="s">
        <v>735</v>
      </c>
      <c r="AA91" s="27" t="s">
        <v>1134</v>
      </c>
    </row>
    <row r="92" spans="8:27" x14ac:dyDescent="0.3">
      <c r="H92" t="s">
        <v>348</v>
      </c>
      <c r="I92" t="s">
        <v>349</v>
      </c>
      <c r="Y92" s="27" t="str">
        <f t="shared" si="1"/>
        <v>010801070307 - Turkey Mountain Brook-West River</v>
      </c>
      <c r="Z92" s="27" t="s">
        <v>736</v>
      </c>
      <c r="AA92" s="27" t="s">
        <v>1135</v>
      </c>
    </row>
    <row r="93" spans="8:27" x14ac:dyDescent="0.3">
      <c r="H93" t="s">
        <v>350</v>
      </c>
      <c r="I93" t="s">
        <v>351</v>
      </c>
      <c r="Y93" s="27" t="str">
        <f t="shared" si="1"/>
        <v>010801070401 - Wardsboro Brook</v>
      </c>
      <c r="Z93" s="27" t="s">
        <v>737</v>
      </c>
      <c r="AA93" s="27" t="s">
        <v>1136</v>
      </c>
    </row>
    <row r="94" spans="8:27" x14ac:dyDescent="0.3">
      <c r="H94" t="s">
        <v>352</v>
      </c>
      <c r="I94" t="s">
        <v>353</v>
      </c>
      <c r="Y94" s="27" t="str">
        <f t="shared" si="1"/>
        <v>010801070402 - Mill Brook-West River</v>
      </c>
      <c r="Z94" s="27" t="s">
        <v>738</v>
      </c>
      <c r="AA94" s="27" t="s">
        <v>1137</v>
      </c>
    </row>
    <row r="95" spans="8:27" x14ac:dyDescent="0.3">
      <c r="H95" t="s">
        <v>354</v>
      </c>
      <c r="I95" t="s">
        <v>355</v>
      </c>
      <c r="Y95" s="27" t="str">
        <f t="shared" si="1"/>
        <v>010801070403 - Grassy Brook</v>
      </c>
      <c r="Z95" s="27" t="s">
        <v>739</v>
      </c>
      <c r="AA95" s="27" t="s">
        <v>1138</v>
      </c>
    </row>
    <row r="96" spans="8:27" x14ac:dyDescent="0.3">
      <c r="H96" t="s">
        <v>356</v>
      </c>
      <c r="I96" t="s">
        <v>357</v>
      </c>
      <c r="Y96" s="27" t="str">
        <f t="shared" si="1"/>
        <v>010801070404 - Smith Brook-West River</v>
      </c>
      <c r="Z96" s="27" t="s">
        <v>740</v>
      </c>
      <c r="AA96" s="27" t="s">
        <v>1139</v>
      </c>
    </row>
    <row r="97" spans="8:27" x14ac:dyDescent="0.3">
      <c r="H97" t="s">
        <v>358</v>
      </c>
      <c r="I97" t="s">
        <v>359</v>
      </c>
      <c r="Y97" s="27" t="str">
        <f t="shared" si="1"/>
        <v>010801070405 - Rock River</v>
      </c>
      <c r="Z97" s="27" t="s">
        <v>741</v>
      </c>
      <c r="AA97" s="27" t="s">
        <v>1140</v>
      </c>
    </row>
    <row r="98" spans="8:27" x14ac:dyDescent="0.3">
      <c r="H98" t="s">
        <v>360</v>
      </c>
      <c r="I98" t="s">
        <v>361</v>
      </c>
      <c r="Y98" s="27" t="str">
        <f t="shared" si="1"/>
        <v>010801070406 - West River</v>
      </c>
      <c r="Z98" s="27" t="s">
        <v>742</v>
      </c>
      <c r="AA98" s="27" t="s">
        <v>1141</v>
      </c>
    </row>
    <row r="99" spans="8:27" x14ac:dyDescent="0.3">
      <c r="H99" t="s">
        <v>362</v>
      </c>
      <c r="I99" t="s">
        <v>363</v>
      </c>
      <c r="Y99" s="27" t="str">
        <f t="shared" si="1"/>
        <v>010801070501 - Great Brook-Connecticut River</v>
      </c>
      <c r="Z99" s="27" t="s">
        <v>743</v>
      </c>
      <c r="AA99" s="27" t="s">
        <v>1142</v>
      </c>
    </row>
    <row r="100" spans="8:27" x14ac:dyDescent="0.3">
      <c r="H100" t="s">
        <v>365</v>
      </c>
      <c r="I100" t="s">
        <v>366</v>
      </c>
      <c r="Y100" s="27" t="str">
        <f t="shared" si="1"/>
        <v>010801070502 - East Putney Brook-Connecticut River</v>
      </c>
      <c r="Z100" s="27" t="s">
        <v>744</v>
      </c>
      <c r="AA100" s="27" t="s">
        <v>1143</v>
      </c>
    </row>
    <row r="101" spans="8:27" x14ac:dyDescent="0.3">
      <c r="H101" t="s">
        <v>368</v>
      </c>
      <c r="I101" t="s">
        <v>369</v>
      </c>
      <c r="Y101" s="27" t="str">
        <f t="shared" si="1"/>
        <v>010801070504 - Sacketts Brook</v>
      </c>
      <c r="Z101" s="27" t="s">
        <v>745</v>
      </c>
      <c r="AA101" s="27" t="s">
        <v>1144</v>
      </c>
    </row>
    <row r="102" spans="8:27" x14ac:dyDescent="0.3">
      <c r="H102" t="s">
        <v>370</v>
      </c>
      <c r="I102" t="s">
        <v>371</v>
      </c>
      <c r="Y102" s="27" t="str">
        <f t="shared" si="1"/>
        <v>010801070505 - Catsbane Brook-Connecticut River</v>
      </c>
      <c r="Z102" s="27" t="s">
        <v>746</v>
      </c>
      <c r="AA102" s="27" t="s">
        <v>1145</v>
      </c>
    </row>
    <row r="103" spans="8:27" x14ac:dyDescent="0.3">
      <c r="H103" t="s">
        <v>372</v>
      </c>
      <c r="I103" t="s">
        <v>373</v>
      </c>
      <c r="Y103" s="27" t="str">
        <f t="shared" si="1"/>
        <v>010801070506 - Whetstone Brook</v>
      </c>
      <c r="Z103" s="27" t="s">
        <v>747</v>
      </c>
      <c r="AA103" s="27" t="s">
        <v>1146</v>
      </c>
    </row>
    <row r="104" spans="8:27" x14ac:dyDescent="0.3">
      <c r="H104" t="s">
        <v>374</v>
      </c>
      <c r="I104" t="s">
        <v>375</v>
      </c>
      <c r="Y104" s="27" t="str">
        <f t="shared" si="1"/>
        <v>010801070507 - Vernon Dam-Connecticut River</v>
      </c>
      <c r="Z104" s="27" t="s">
        <v>748</v>
      </c>
      <c r="AA104" s="27" t="s">
        <v>1147</v>
      </c>
    </row>
    <row r="105" spans="8:27" x14ac:dyDescent="0.3">
      <c r="H105" t="s">
        <v>376</v>
      </c>
      <c r="I105" t="s">
        <v>377</v>
      </c>
      <c r="Y105" s="27" t="str">
        <f t="shared" si="1"/>
        <v>010802010501 - Pauchaug Brook-Connecticut River</v>
      </c>
      <c r="Z105" s="27" t="s">
        <v>749</v>
      </c>
      <c r="AA105" s="27" t="s">
        <v>1148</v>
      </c>
    </row>
    <row r="106" spans="8:27" x14ac:dyDescent="0.3">
      <c r="H106" t="s">
        <v>378</v>
      </c>
      <c r="I106" t="s">
        <v>379</v>
      </c>
      <c r="Y106" s="27" t="str">
        <f t="shared" si="1"/>
        <v>010802010502 - Fall River</v>
      </c>
      <c r="Z106" s="27" t="s">
        <v>750</v>
      </c>
      <c r="AA106" s="27" t="s">
        <v>1149</v>
      </c>
    </row>
    <row r="107" spans="8:27" x14ac:dyDescent="0.3">
      <c r="H107" t="s">
        <v>380</v>
      </c>
      <c r="I107" t="s">
        <v>381</v>
      </c>
      <c r="Y107" s="27" t="str">
        <f t="shared" si="1"/>
        <v>010802030101 - Headwaters Deerfield River</v>
      </c>
      <c r="Z107" s="27" t="s">
        <v>751</v>
      </c>
      <c r="AA107" s="27" t="s">
        <v>1150</v>
      </c>
    </row>
    <row r="108" spans="8:27" x14ac:dyDescent="0.3">
      <c r="H108" t="s">
        <v>382</v>
      </c>
      <c r="I108" t="s">
        <v>383</v>
      </c>
      <c r="Y108" s="27" t="str">
        <f t="shared" si="1"/>
        <v>010802030102 - East Branch Deerfield River</v>
      </c>
      <c r="Z108" s="27" t="s">
        <v>752</v>
      </c>
      <c r="AA108" s="27" t="s">
        <v>1151</v>
      </c>
    </row>
    <row r="109" spans="8:27" x14ac:dyDescent="0.3">
      <c r="H109" t="s">
        <v>384</v>
      </c>
      <c r="I109" t="s">
        <v>385</v>
      </c>
      <c r="Y109" s="27" t="str">
        <f t="shared" si="1"/>
        <v>010802030103 - North Branch Deerfield River</v>
      </c>
      <c r="Z109" s="27" t="s">
        <v>753</v>
      </c>
      <c r="AA109" s="27" t="s">
        <v>1152</v>
      </c>
    </row>
    <row r="110" spans="8:27" x14ac:dyDescent="0.3">
      <c r="H110" t="s">
        <v>386</v>
      </c>
      <c r="I110" t="s">
        <v>387</v>
      </c>
      <c r="Y110" s="27" t="str">
        <f t="shared" si="1"/>
        <v>010802030104 - West Branch Deerfield River</v>
      </c>
      <c r="Z110" s="27" t="s">
        <v>754</v>
      </c>
      <c r="AA110" s="27" t="s">
        <v>1153</v>
      </c>
    </row>
    <row r="111" spans="8:27" x14ac:dyDescent="0.3">
      <c r="H111" t="s">
        <v>388</v>
      </c>
      <c r="I111" t="s">
        <v>389</v>
      </c>
      <c r="Y111" s="27" t="str">
        <f t="shared" si="1"/>
        <v>010802030105 - Sherman Dam-Deerfield River</v>
      </c>
      <c r="Z111" s="27" t="s">
        <v>755</v>
      </c>
      <c r="AA111" s="27" t="s">
        <v>1154</v>
      </c>
    </row>
    <row r="112" spans="8:27" x14ac:dyDescent="0.3">
      <c r="H112" t="s">
        <v>390</v>
      </c>
      <c r="I112" t="s">
        <v>391</v>
      </c>
      <c r="Y112" s="27" t="str">
        <f t="shared" si="1"/>
        <v>010802030201 - Pelham Brook-Deerfield River</v>
      </c>
      <c r="Z112" s="27" t="s">
        <v>756</v>
      </c>
      <c r="AA112" s="27" t="s">
        <v>1155</v>
      </c>
    </row>
    <row r="113" spans="8:27" x14ac:dyDescent="0.3">
      <c r="H113" t="s">
        <v>392</v>
      </c>
      <c r="I113" t="s">
        <v>393</v>
      </c>
      <c r="Y113" s="27" t="str">
        <f t="shared" si="1"/>
        <v>010802030301 - East Branch North River</v>
      </c>
      <c r="Z113" s="27" t="s">
        <v>757</v>
      </c>
      <c r="AA113" s="27" t="s">
        <v>1156</v>
      </c>
    </row>
    <row r="114" spans="8:27" x14ac:dyDescent="0.3">
      <c r="H114" t="s">
        <v>394</v>
      </c>
      <c r="I114" t="s">
        <v>1394</v>
      </c>
      <c r="Y114" s="27" t="str">
        <f t="shared" si="1"/>
        <v>010802030302 - Taylor Brook-North River</v>
      </c>
      <c r="Z114" s="27" t="s">
        <v>758</v>
      </c>
      <c r="AA114" s="27" t="s">
        <v>1157</v>
      </c>
    </row>
    <row r="115" spans="8:27" x14ac:dyDescent="0.3">
      <c r="H115" t="s">
        <v>395</v>
      </c>
      <c r="I115" t="s">
        <v>1395</v>
      </c>
      <c r="Y115" s="27" t="str">
        <f t="shared" si="1"/>
        <v>010802030401 - Upper Green River</v>
      </c>
      <c r="Z115" s="27" t="s">
        <v>759</v>
      </c>
      <c r="AA115" s="27" t="s">
        <v>1158</v>
      </c>
    </row>
    <row r="116" spans="8:27" x14ac:dyDescent="0.3">
      <c r="H116" t="s">
        <v>396</v>
      </c>
      <c r="I116" t="s">
        <v>1396</v>
      </c>
      <c r="Y116" s="27" t="str">
        <f t="shared" si="1"/>
        <v>010802030402 - Lower Green River</v>
      </c>
      <c r="Z116" s="27" t="s">
        <v>760</v>
      </c>
      <c r="AA116" s="27" t="s">
        <v>1159</v>
      </c>
    </row>
    <row r="117" spans="8:27" x14ac:dyDescent="0.3">
      <c r="H117" t="s">
        <v>397</v>
      </c>
      <c r="I117" t="s">
        <v>1397</v>
      </c>
      <c r="Y117" s="27" t="str">
        <f t="shared" si="1"/>
        <v>020200030101 - West Branch Black Creek</v>
      </c>
      <c r="Z117" s="27" t="s">
        <v>761</v>
      </c>
      <c r="AA117" s="27" t="s">
        <v>1160</v>
      </c>
    </row>
    <row r="118" spans="8:27" x14ac:dyDescent="0.3">
      <c r="H118" t="s">
        <v>398</v>
      </c>
      <c r="I118" t="s">
        <v>1398</v>
      </c>
      <c r="Y118" s="27" t="str">
        <f t="shared" si="1"/>
        <v>020200030102 - Mill Brook-White Creek</v>
      </c>
      <c r="Z118" s="27" t="s">
        <v>762</v>
      </c>
      <c r="AA118" s="27" t="s">
        <v>1161</v>
      </c>
    </row>
    <row r="119" spans="8:27" x14ac:dyDescent="0.3">
      <c r="H119" t="s">
        <v>399</v>
      </c>
      <c r="I119" t="s">
        <v>1399</v>
      </c>
      <c r="Y119" s="27" t="str">
        <f t="shared" si="1"/>
        <v>020200030201 - West Branch Batten Kill-Batten Kill</v>
      </c>
      <c r="Z119" s="27" t="s">
        <v>763</v>
      </c>
      <c r="AA119" s="27" t="s">
        <v>1162</v>
      </c>
    </row>
    <row r="120" spans="8:27" x14ac:dyDescent="0.3">
      <c r="H120" t="s">
        <v>400</v>
      </c>
      <c r="I120" t="s">
        <v>1400</v>
      </c>
      <c r="Y120" s="27" t="str">
        <f t="shared" si="1"/>
        <v>020200030202 - Warm Brook</v>
      </c>
      <c r="Z120" s="27" t="s">
        <v>764</v>
      </c>
      <c r="AA120" s="27" t="s">
        <v>1163</v>
      </c>
    </row>
    <row r="121" spans="8:27" x14ac:dyDescent="0.3">
      <c r="H121" t="s">
        <v>401</v>
      </c>
      <c r="I121" t="s">
        <v>1401</v>
      </c>
      <c r="Y121" s="27" t="str">
        <f t="shared" si="1"/>
        <v>020200030203 - Lye Brook-Batten Kill</v>
      </c>
      <c r="Z121" s="27" t="s">
        <v>765</v>
      </c>
      <c r="AA121" s="27" t="s">
        <v>1164</v>
      </c>
    </row>
    <row r="122" spans="8:27" x14ac:dyDescent="0.3">
      <c r="H122" t="s">
        <v>402</v>
      </c>
      <c r="I122" t="s">
        <v>1402</v>
      </c>
      <c r="Y122" s="27" t="str">
        <f t="shared" si="1"/>
        <v>020200030204 - Camden Creek</v>
      </c>
      <c r="Z122" s="27" t="s">
        <v>766</v>
      </c>
      <c r="AA122" s="27" t="s">
        <v>1165</v>
      </c>
    </row>
    <row r="123" spans="8:27" x14ac:dyDescent="0.3">
      <c r="H123" t="s">
        <v>403</v>
      </c>
      <c r="I123" t="s">
        <v>1403</v>
      </c>
      <c r="Y123" s="27" t="str">
        <f t="shared" si="1"/>
        <v>020200030205 - Green River-Batten Kill</v>
      </c>
      <c r="Z123" s="27" t="s">
        <v>767</v>
      </c>
      <c r="AA123" s="27" t="s">
        <v>1166</v>
      </c>
    </row>
    <row r="124" spans="8:27" x14ac:dyDescent="0.3">
      <c r="H124" t="s">
        <v>404</v>
      </c>
      <c r="I124" t="s">
        <v>1404</v>
      </c>
      <c r="Y124" s="27" t="str">
        <f t="shared" si="1"/>
        <v>020200030206 - Steele Brook-Batten Kill</v>
      </c>
      <c r="Z124" s="27" t="s">
        <v>768</v>
      </c>
      <c r="AA124" s="27" t="s">
        <v>1167</v>
      </c>
    </row>
    <row r="125" spans="8:27" x14ac:dyDescent="0.3">
      <c r="H125" t="s">
        <v>405</v>
      </c>
      <c r="I125" t="s">
        <v>1405</v>
      </c>
      <c r="Y125" s="27" t="str">
        <f t="shared" si="1"/>
        <v>020200030602 - North Branch Hoosic River</v>
      </c>
      <c r="Z125" s="27" t="s">
        <v>769</v>
      </c>
      <c r="AA125" s="27" t="s">
        <v>1168</v>
      </c>
    </row>
    <row r="126" spans="8:27" x14ac:dyDescent="0.3">
      <c r="H126" t="s">
        <v>406</v>
      </c>
      <c r="I126" t="s">
        <v>1406</v>
      </c>
      <c r="Y126" s="27" t="str">
        <f t="shared" si="1"/>
        <v>020200030605 - Hemlock Brook-Hoosic River</v>
      </c>
      <c r="Z126" s="27" t="s">
        <v>770</v>
      </c>
      <c r="AA126" s="27" t="s">
        <v>1169</v>
      </c>
    </row>
    <row r="127" spans="8:27" x14ac:dyDescent="0.3">
      <c r="H127" t="s">
        <v>407</v>
      </c>
      <c r="I127" t="s">
        <v>1407</v>
      </c>
      <c r="Y127" s="27" t="str">
        <f t="shared" si="1"/>
        <v>020200030701 - Roaring Branch Walloomsac Brook</v>
      </c>
      <c r="Z127" s="27" t="s">
        <v>771</v>
      </c>
      <c r="AA127" s="27" t="s">
        <v>1170</v>
      </c>
    </row>
    <row r="128" spans="8:27" x14ac:dyDescent="0.3">
      <c r="H128" t="s">
        <v>408</v>
      </c>
      <c r="I128" t="s">
        <v>1408</v>
      </c>
      <c r="Y128" s="27" t="str">
        <f t="shared" si="1"/>
        <v>020200030702 - South Stream-Walloomsac River</v>
      </c>
      <c r="Z128" s="27" t="s">
        <v>772</v>
      </c>
      <c r="AA128" s="27" t="s">
        <v>1171</v>
      </c>
    </row>
    <row r="129" spans="8:27" x14ac:dyDescent="0.3">
      <c r="H129" t="s">
        <v>409</v>
      </c>
      <c r="I129" t="s">
        <v>1409</v>
      </c>
      <c r="Y129" s="27" t="str">
        <f t="shared" si="1"/>
        <v>020200030703 - Little White Creek</v>
      </c>
      <c r="Z129" s="27" t="s">
        <v>773</v>
      </c>
      <c r="AA129" s="27" t="s">
        <v>1172</v>
      </c>
    </row>
    <row r="130" spans="8:27" x14ac:dyDescent="0.3">
      <c r="H130" t="s">
        <v>410</v>
      </c>
      <c r="I130" t="s">
        <v>1410</v>
      </c>
      <c r="Y130" s="27" t="str">
        <f t="shared" si="1"/>
        <v>020200030704 - Walloomsac River</v>
      </c>
      <c r="Z130" s="27" t="s">
        <v>774</v>
      </c>
      <c r="AA130" s="27" t="s">
        <v>1173</v>
      </c>
    </row>
    <row r="131" spans="8:27" x14ac:dyDescent="0.3">
      <c r="H131" t="s">
        <v>411</v>
      </c>
      <c r="I131" t="s">
        <v>1411</v>
      </c>
      <c r="Y131" s="27" t="str">
        <f t="shared" ref="Y131:Y194" si="2">Z131&amp;" - "&amp;AA131</f>
        <v>020200030802 - Little Hoosic River</v>
      </c>
      <c r="Z131" s="27" t="s">
        <v>775</v>
      </c>
      <c r="AA131" s="27" t="s">
        <v>1174</v>
      </c>
    </row>
    <row r="132" spans="8:27" x14ac:dyDescent="0.3">
      <c r="H132" t="s">
        <v>412</v>
      </c>
      <c r="I132" t="s">
        <v>1412</v>
      </c>
      <c r="Y132" s="27" t="str">
        <f t="shared" si="2"/>
        <v>020200030803 - Ladd Brook-Hoosic River</v>
      </c>
      <c r="Z132" s="27" t="s">
        <v>776</v>
      </c>
      <c r="AA132" s="27" t="s">
        <v>1175</v>
      </c>
    </row>
    <row r="133" spans="8:27" x14ac:dyDescent="0.3">
      <c r="H133" t="s">
        <v>413</v>
      </c>
      <c r="I133" t="s">
        <v>1413</v>
      </c>
      <c r="Y133" s="27" t="str">
        <f t="shared" si="2"/>
        <v>020200030804 - Browns Brook-Hoosic River</v>
      </c>
      <c r="Z133" s="27" t="s">
        <v>777</v>
      </c>
      <c r="AA133" s="27" t="s">
        <v>1176</v>
      </c>
    </row>
    <row r="134" spans="8:27" x14ac:dyDescent="0.3">
      <c r="H134" t="s">
        <v>414</v>
      </c>
      <c r="I134" t="s">
        <v>1414</v>
      </c>
      <c r="Y134" s="27" t="str">
        <f t="shared" si="2"/>
        <v>020200030901 - White Creek</v>
      </c>
      <c r="Z134" s="27" t="s">
        <v>778</v>
      </c>
      <c r="AA134" s="27" t="s">
        <v>1177</v>
      </c>
    </row>
    <row r="135" spans="8:27" x14ac:dyDescent="0.3">
      <c r="H135" t="s">
        <v>415</v>
      </c>
      <c r="I135" t="s">
        <v>1415</v>
      </c>
      <c r="Y135" s="27" t="str">
        <f t="shared" si="2"/>
        <v>043001010201 - Headwaters Mettawee River</v>
      </c>
      <c r="Z135" s="27" t="s">
        <v>779</v>
      </c>
      <c r="AA135" s="27" t="s">
        <v>1178</v>
      </c>
    </row>
    <row r="136" spans="8:27" x14ac:dyDescent="0.3">
      <c r="H136" t="s">
        <v>416</v>
      </c>
      <c r="I136" t="s">
        <v>1416</v>
      </c>
      <c r="Y136" s="27" t="str">
        <f t="shared" si="2"/>
        <v>043001010202 - Flower Brook</v>
      </c>
      <c r="Z136" s="27" t="s">
        <v>780</v>
      </c>
      <c r="AA136" s="27" t="s">
        <v>1179</v>
      </c>
    </row>
    <row r="137" spans="8:27" x14ac:dyDescent="0.3">
      <c r="H137" t="s">
        <v>417</v>
      </c>
      <c r="I137" t="s">
        <v>1417</v>
      </c>
      <c r="Y137" s="27" t="str">
        <f t="shared" si="2"/>
        <v>043001010203 - Wells Brook-Mettawee River</v>
      </c>
      <c r="Z137" s="27" t="s">
        <v>781</v>
      </c>
      <c r="AA137" s="27" t="s">
        <v>1180</v>
      </c>
    </row>
    <row r="138" spans="8:27" x14ac:dyDescent="0.3">
      <c r="H138" t="s">
        <v>418</v>
      </c>
      <c r="I138" t="s">
        <v>1418</v>
      </c>
      <c r="Y138" s="27" t="str">
        <f t="shared" si="2"/>
        <v>043001010204 - Indian River</v>
      </c>
      <c r="Z138" s="27" t="s">
        <v>782</v>
      </c>
      <c r="AA138" s="27" t="s">
        <v>1181</v>
      </c>
    </row>
    <row r="139" spans="8:27" x14ac:dyDescent="0.3">
      <c r="H139" t="s">
        <v>419</v>
      </c>
      <c r="I139" t="s">
        <v>1419</v>
      </c>
      <c r="Y139" s="27" t="str">
        <f t="shared" si="2"/>
        <v>043001010205 - Mettawee River</v>
      </c>
      <c r="Z139" s="27" t="s">
        <v>783</v>
      </c>
      <c r="AA139" s="27" t="s">
        <v>65</v>
      </c>
    </row>
    <row r="140" spans="8:27" x14ac:dyDescent="0.3">
      <c r="H140" t="s">
        <v>420</v>
      </c>
      <c r="I140" t="s">
        <v>1420</v>
      </c>
      <c r="Y140" s="27" t="str">
        <f t="shared" si="2"/>
        <v>043001010301 - Headwaters Poultney River</v>
      </c>
      <c r="Z140" s="27" t="s">
        <v>784</v>
      </c>
      <c r="AA140" s="27" t="s">
        <v>1182</v>
      </c>
    </row>
    <row r="141" spans="8:27" x14ac:dyDescent="0.3">
      <c r="H141" t="s">
        <v>421</v>
      </c>
      <c r="I141" t="s">
        <v>1421</v>
      </c>
      <c r="Y141" s="27" t="str">
        <f t="shared" si="2"/>
        <v>043001010302 - Finel Hollow Brook-Poultney River</v>
      </c>
      <c r="Z141" s="27" t="s">
        <v>785</v>
      </c>
      <c r="AA141" s="27" t="s">
        <v>1183</v>
      </c>
    </row>
    <row r="142" spans="8:27" x14ac:dyDescent="0.3">
      <c r="H142" t="s">
        <v>422</v>
      </c>
      <c r="I142" t="s">
        <v>1422</v>
      </c>
      <c r="Y142" s="27" t="str">
        <f t="shared" si="2"/>
        <v>043001010303 - Headwaters Castleton River</v>
      </c>
      <c r="Z142" s="27" t="s">
        <v>786</v>
      </c>
      <c r="AA142" s="27" t="s">
        <v>1184</v>
      </c>
    </row>
    <row r="143" spans="8:27" x14ac:dyDescent="0.3">
      <c r="H143" t="s">
        <v>423</v>
      </c>
      <c r="I143" t="s">
        <v>1423</v>
      </c>
      <c r="Y143" s="27" t="str">
        <f t="shared" si="2"/>
        <v>043001010304 - Castleton River</v>
      </c>
      <c r="Z143" s="27" t="s">
        <v>787</v>
      </c>
      <c r="AA143" s="27" t="s">
        <v>1185</v>
      </c>
    </row>
    <row r="144" spans="8:27" x14ac:dyDescent="0.3">
      <c r="H144" t="s">
        <v>424</v>
      </c>
      <c r="I144" t="s">
        <v>1424</v>
      </c>
      <c r="Y144" s="27" t="str">
        <f t="shared" si="2"/>
        <v>043001010305 - Mud Brook-Poultney River</v>
      </c>
      <c r="Z144" s="27" t="s">
        <v>788</v>
      </c>
      <c r="AA144" s="27" t="s">
        <v>1186</v>
      </c>
    </row>
    <row r="145" spans="8:27" x14ac:dyDescent="0.3">
      <c r="H145" t="s">
        <v>425</v>
      </c>
      <c r="I145" t="s">
        <v>1425</v>
      </c>
      <c r="Y145" s="27" t="str">
        <f t="shared" si="2"/>
        <v>043001010306 - Hubbardton River</v>
      </c>
      <c r="Z145" s="27" t="s">
        <v>789</v>
      </c>
      <c r="AA145" s="27" t="s">
        <v>1187</v>
      </c>
    </row>
    <row r="146" spans="8:27" x14ac:dyDescent="0.3">
      <c r="H146" t="s">
        <v>426</v>
      </c>
      <c r="I146" t="s">
        <v>1426</v>
      </c>
      <c r="Y146" s="27" t="str">
        <f t="shared" si="2"/>
        <v>043001010307 - Poultney River-Head of Lake Champlain</v>
      </c>
      <c r="Z146" s="27" t="s">
        <v>790</v>
      </c>
      <c r="AA146" s="27" t="s">
        <v>1188</v>
      </c>
    </row>
    <row r="147" spans="8:27" x14ac:dyDescent="0.3">
      <c r="H147" t="s">
        <v>427</v>
      </c>
      <c r="I147" t="s">
        <v>1427</v>
      </c>
      <c r="Y147" s="27" t="str">
        <f t="shared" si="2"/>
        <v>043001020101 - Headwaters Otter Creek</v>
      </c>
      <c r="Z147" s="27" t="s">
        <v>791</v>
      </c>
      <c r="AA147" s="27" t="s">
        <v>1189</v>
      </c>
    </row>
    <row r="148" spans="8:27" x14ac:dyDescent="0.3">
      <c r="H148" t="s">
        <v>428</v>
      </c>
      <c r="I148" t="s">
        <v>1428</v>
      </c>
      <c r="Y148" s="27" t="str">
        <f t="shared" si="2"/>
        <v>043001020102 - Big Branch</v>
      </c>
      <c r="Z148" s="27" t="s">
        <v>792</v>
      </c>
      <c r="AA148" s="27" t="s">
        <v>1190</v>
      </c>
    </row>
    <row r="149" spans="8:27" x14ac:dyDescent="0.3">
      <c r="H149" t="s">
        <v>429</v>
      </c>
      <c r="I149" t="s">
        <v>1429</v>
      </c>
      <c r="Y149" s="27" t="str">
        <f t="shared" si="2"/>
        <v>043001020103 - Homer Stone Brook-Otter Creek</v>
      </c>
      <c r="Z149" s="27" t="s">
        <v>793</v>
      </c>
      <c r="AA149" s="27" t="s">
        <v>1191</v>
      </c>
    </row>
    <row r="150" spans="8:27" x14ac:dyDescent="0.3">
      <c r="H150" t="s">
        <v>430</v>
      </c>
      <c r="I150" t="s">
        <v>1430</v>
      </c>
      <c r="Y150" s="27" t="str">
        <f t="shared" si="2"/>
        <v>043001020104 - Headwaters Mill Creek</v>
      </c>
      <c r="Z150" s="27" t="s">
        <v>794</v>
      </c>
      <c r="AA150" s="27" t="s">
        <v>1192</v>
      </c>
    </row>
    <row r="151" spans="8:27" x14ac:dyDescent="0.3">
      <c r="H151" t="s">
        <v>431</v>
      </c>
      <c r="I151" t="s">
        <v>1431</v>
      </c>
      <c r="Y151" s="27" t="str">
        <f t="shared" si="2"/>
        <v>043001020105 - Mill Creek</v>
      </c>
      <c r="Z151" s="27" t="s">
        <v>795</v>
      </c>
      <c r="AA151" s="27" t="s">
        <v>1193</v>
      </c>
    </row>
    <row r="152" spans="8:27" x14ac:dyDescent="0.3">
      <c r="H152" t="s">
        <v>432</v>
      </c>
      <c r="I152" t="s">
        <v>1432</v>
      </c>
      <c r="Y152" s="27" t="str">
        <f t="shared" si="2"/>
        <v>043001020106 - Cold River</v>
      </c>
      <c r="Z152" s="27" t="s">
        <v>796</v>
      </c>
      <c r="AA152" s="27" t="s">
        <v>1194</v>
      </c>
    </row>
    <row r="153" spans="8:27" x14ac:dyDescent="0.3">
      <c r="H153" t="s">
        <v>433</v>
      </c>
      <c r="I153" t="s">
        <v>1433</v>
      </c>
      <c r="Y153" s="27" t="str">
        <f t="shared" si="2"/>
        <v>043001020107 - East Creek</v>
      </c>
      <c r="Z153" s="27" t="s">
        <v>797</v>
      </c>
      <c r="AA153" s="27" t="s">
        <v>1195</v>
      </c>
    </row>
    <row r="154" spans="8:27" x14ac:dyDescent="0.3">
      <c r="H154" t="s">
        <v>434</v>
      </c>
      <c r="I154" t="s">
        <v>1434</v>
      </c>
      <c r="Y154" s="27" t="str">
        <f t="shared" si="2"/>
        <v>043001020108 - Clarendon River</v>
      </c>
      <c r="Z154" s="27" t="s">
        <v>798</v>
      </c>
      <c r="AA154" s="27" t="s">
        <v>1196</v>
      </c>
    </row>
    <row r="155" spans="8:27" x14ac:dyDescent="0.3">
      <c r="H155" t="s">
        <v>435</v>
      </c>
      <c r="I155" t="s">
        <v>1435</v>
      </c>
      <c r="Y155" s="27" t="str">
        <f t="shared" si="2"/>
        <v>043001020109 - Moon Brook-Otter Creek</v>
      </c>
      <c r="Z155" s="27" t="s">
        <v>799</v>
      </c>
      <c r="AA155" s="27" t="s">
        <v>1197</v>
      </c>
    </row>
    <row r="156" spans="8:27" x14ac:dyDescent="0.3">
      <c r="H156" t="s">
        <v>436</v>
      </c>
      <c r="I156" t="s">
        <v>1436</v>
      </c>
      <c r="Y156" s="27" t="str">
        <f t="shared" si="2"/>
        <v>043001020201 - Headwaters New Haven River</v>
      </c>
      <c r="Z156" s="27" t="s">
        <v>800</v>
      </c>
      <c r="AA156" s="27" t="s">
        <v>1198</v>
      </c>
    </row>
    <row r="157" spans="8:27" x14ac:dyDescent="0.3">
      <c r="H157" t="s">
        <v>437</v>
      </c>
      <c r="I157" t="s">
        <v>1437</v>
      </c>
      <c r="Y157" s="27" t="str">
        <f t="shared" si="2"/>
        <v>043001020202 - Baldwin Creek</v>
      </c>
      <c r="Z157" s="27" t="s">
        <v>801</v>
      </c>
      <c r="AA157" s="27" t="s">
        <v>1199</v>
      </c>
    </row>
    <row r="158" spans="8:27" x14ac:dyDescent="0.3">
      <c r="H158" t="s">
        <v>438</v>
      </c>
      <c r="I158" t="s">
        <v>1438</v>
      </c>
      <c r="Y158" s="27" t="str">
        <f t="shared" si="2"/>
        <v>043001020203 - New Haven River</v>
      </c>
      <c r="Z158" s="27" t="s">
        <v>802</v>
      </c>
      <c r="AA158" s="27" t="s">
        <v>1200</v>
      </c>
    </row>
    <row r="159" spans="8:27" x14ac:dyDescent="0.3">
      <c r="H159" t="s">
        <v>439</v>
      </c>
      <c r="I159" t="s">
        <v>1439</v>
      </c>
      <c r="Y159" s="27" t="str">
        <f t="shared" si="2"/>
        <v>043001020301 - Furnace Brook</v>
      </c>
      <c r="Z159" s="27" t="s">
        <v>803</v>
      </c>
      <c r="AA159" s="27" t="s">
        <v>1201</v>
      </c>
    </row>
    <row r="160" spans="8:27" x14ac:dyDescent="0.3">
      <c r="H160" t="s">
        <v>440</v>
      </c>
      <c r="I160" t="s">
        <v>1440</v>
      </c>
      <c r="Y160" s="27" t="str">
        <f t="shared" si="2"/>
        <v>043001020302 - Bresee Mill Brook-Otter Creek</v>
      </c>
      <c r="Z160" s="27" t="s">
        <v>804</v>
      </c>
      <c r="AA160" s="27" t="s">
        <v>1202</v>
      </c>
    </row>
    <row r="161" spans="8:27" x14ac:dyDescent="0.3">
      <c r="H161" t="s">
        <v>441</v>
      </c>
      <c r="I161" t="s">
        <v>1441</v>
      </c>
      <c r="Y161" s="27" t="str">
        <f t="shared" si="2"/>
        <v>043001020303 - Neshobe River</v>
      </c>
      <c r="Z161" s="27" t="s">
        <v>805</v>
      </c>
      <c r="AA161" s="27" t="s">
        <v>1203</v>
      </c>
    </row>
    <row r="162" spans="8:27" x14ac:dyDescent="0.3">
      <c r="H162" t="s">
        <v>442</v>
      </c>
      <c r="I162" t="s">
        <v>1442</v>
      </c>
      <c r="Y162" s="27" t="str">
        <f t="shared" si="2"/>
        <v>043001020304 - Willow Brook-Otter Creek</v>
      </c>
      <c r="Z162" s="27" t="s">
        <v>806</v>
      </c>
      <c r="AA162" s="27" t="s">
        <v>1204</v>
      </c>
    </row>
    <row r="163" spans="8:27" x14ac:dyDescent="0.3">
      <c r="H163" t="s">
        <v>443</v>
      </c>
      <c r="I163" t="s">
        <v>1443</v>
      </c>
      <c r="Y163" s="27" t="str">
        <f t="shared" si="2"/>
        <v>043001020305 - Leicester River</v>
      </c>
      <c r="Z163" s="27" t="s">
        <v>807</v>
      </c>
      <c r="AA163" s="27" t="s">
        <v>1205</v>
      </c>
    </row>
    <row r="164" spans="8:27" x14ac:dyDescent="0.3">
      <c r="H164" t="s">
        <v>444</v>
      </c>
      <c r="I164" t="s">
        <v>1444</v>
      </c>
      <c r="Y164" s="27" t="str">
        <f t="shared" si="2"/>
        <v>043001020306 - Middlebury River</v>
      </c>
      <c r="Z164" s="27" t="s">
        <v>808</v>
      </c>
      <c r="AA164" s="27" t="s">
        <v>1206</v>
      </c>
    </row>
    <row r="165" spans="8:27" x14ac:dyDescent="0.3">
      <c r="H165" t="s">
        <v>445</v>
      </c>
      <c r="I165" t="s">
        <v>1445</v>
      </c>
      <c r="Y165" s="27" t="str">
        <f t="shared" si="2"/>
        <v>043001020307 - Pleasant Brook-Otter Creek</v>
      </c>
      <c r="Z165" s="27" t="s">
        <v>809</v>
      </c>
      <c r="AA165" s="27" t="s">
        <v>1207</v>
      </c>
    </row>
    <row r="166" spans="8:27" x14ac:dyDescent="0.3">
      <c r="H166" t="s">
        <v>446</v>
      </c>
      <c r="I166" t="s">
        <v>1446</v>
      </c>
      <c r="Y166" s="27" t="str">
        <f t="shared" si="2"/>
        <v>043001020401 - Upper Lemon Fair River</v>
      </c>
      <c r="Z166" s="27" t="s">
        <v>810</v>
      </c>
      <c r="AA166" s="27" t="s">
        <v>1208</v>
      </c>
    </row>
    <row r="167" spans="8:27" x14ac:dyDescent="0.3">
      <c r="H167" t="s">
        <v>447</v>
      </c>
      <c r="I167" t="s">
        <v>1447</v>
      </c>
      <c r="Y167" s="27" t="str">
        <f t="shared" si="2"/>
        <v>043001020402 - Lower Lemon Fair River</v>
      </c>
      <c r="Z167" s="27" t="s">
        <v>811</v>
      </c>
      <c r="AA167" s="27" t="s">
        <v>1209</v>
      </c>
    </row>
    <row r="168" spans="8:27" x14ac:dyDescent="0.3">
      <c r="H168" t="s">
        <v>448</v>
      </c>
      <c r="I168" t="s">
        <v>1448</v>
      </c>
      <c r="Y168" s="27" t="str">
        <f t="shared" si="2"/>
        <v>043001020501 - Dead Creek</v>
      </c>
      <c r="Z168" s="27" t="s">
        <v>812</v>
      </c>
      <c r="AA168" s="27" t="s">
        <v>1210</v>
      </c>
    </row>
    <row r="169" spans="8:27" x14ac:dyDescent="0.3">
      <c r="H169" t="s">
        <v>449</v>
      </c>
      <c r="I169" t="s">
        <v>1449</v>
      </c>
      <c r="Y169" s="27" t="str">
        <f t="shared" si="2"/>
        <v>043001020502 - Otter Creek</v>
      </c>
      <c r="Z169" s="27" t="s">
        <v>813</v>
      </c>
      <c r="AA169" s="27" t="s">
        <v>120</v>
      </c>
    </row>
    <row r="170" spans="8:27" x14ac:dyDescent="0.3">
      <c r="H170" t="s">
        <v>450</v>
      </c>
      <c r="I170" t="s">
        <v>1450</v>
      </c>
      <c r="Y170" s="27" t="str">
        <f t="shared" si="2"/>
        <v>043001030101 - Headwaters Stevens Branch</v>
      </c>
      <c r="Z170" s="27" t="s">
        <v>814</v>
      </c>
      <c r="AA170" s="27" t="s">
        <v>1211</v>
      </c>
    </row>
    <row r="171" spans="8:27" x14ac:dyDescent="0.3">
      <c r="H171" t="s">
        <v>451</v>
      </c>
      <c r="I171" t="s">
        <v>1451</v>
      </c>
      <c r="Y171" s="27" t="str">
        <f t="shared" si="2"/>
        <v>043001030102 - Jail Branch</v>
      </c>
      <c r="Z171" s="27" t="s">
        <v>815</v>
      </c>
      <c r="AA171" s="27" t="s">
        <v>1212</v>
      </c>
    </row>
    <row r="172" spans="8:27" x14ac:dyDescent="0.3">
      <c r="H172" t="s">
        <v>452</v>
      </c>
      <c r="I172" t="s">
        <v>1452</v>
      </c>
      <c r="Y172" s="27" t="str">
        <f t="shared" si="2"/>
        <v>043001030103 - Stevens Branch</v>
      </c>
      <c r="Z172" s="27" t="s">
        <v>816</v>
      </c>
      <c r="AA172" s="27" t="s">
        <v>1213</v>
      </c>
    </row>
    <row r="173" spans="8:27" x14ac:dyDescent="0.3">
      <c r="H173" t="s">
        <v>453</v>
      </c>
      <c r="I173" t="s">
        <v>1453</v>
      </c>
      <c r="Y173" s="27" t="str">
        <f t="shared" si="2"/>
        <v>043001030201 - Headwaters Winooski River</v>
      </c>
      <c r="Z173" s="27" t="s">
        <v>817</v>
      </c>
      <c r="AA173" s="27" t="s">
        <v>1214</v>
      </c>
    </row>
    <row r="174" spans="8:27" x14ac:dyDescent="0.3">
      <c r="H174" t="s">
        <v>454</v>
      </c>
      <c r="I174" t="s">
        <v>1454</v>
      </c>
      <c r="Y174" s="27" t="str">
        <f t="shared" si="2"/>
        <v>043001030202 - Nasmith Brook-Winooski River</v>
      </c>
      <c r="Z174" s="27" t="s">
        <v>818</v>
      </c>
      <c r="AA174" s="27" t="s">
        <v>1215</v>
      </c>
    </row>
    <row r="175" spans="8:27" x14ac:dyDescent="0.3">
      <c r="H175" t="s">
        <v>455</v>
      </c>
      <c r="I175" t="s">
        <v>1455</v>
      </c>
      <c r="Y175" s="27" t="str">
        <f t="shared" si="2"/>
        <v>043001030203 - Kingsbury Branch</v>
      </c>
      <c r="Z175" s="27" t="s">
        <v>819</v>
      </c>
      <c r="AA175" s="27" t="s">
        <v>1216</v>
      </c>
    </row>
    <row r="176" spans="8:27" x14ac:dyDescent="0.3">
      <c r="H176" t="s">
        <v>456</v>
      </c>
      <c r="I176" t="s">
        <v>1456</v>
      </c>
      <c r="Y176" s="27" t="str">
        <f t="shared" si="2"/>
        <v>043001030204 - Sodom Pond Brook-Winooski River</v>
      </c>
      <c r="Z176" s="27" t="s">
        <v>820</v>
      </c>
      <c r="AA176" s="27" t="s">
        <v>1217</v>
      </c>
    </row>
    <row r="177" spans="8:27" x14ac:dyDescent="0.3">
      <c r="H177" t="s">
        <v>457</v>
      </c>
      <c r="I177" t="s">
        <v>1457</v>
      </c>
      <c r="Y177" s="27" t="str">
        <f t="shared" si="2"/>
        <v>043001030301 - Headwaters North Branch Winooski River</v>
      </c>
      <c r="Z177" s="27" t="s">
        <v>821</v>
      </c>
      <c r="AA177" s="27" t="s">
        <v>1218</v>
      </c>
    </row>
    <row r="178" spans="8:27" x14ac:dyDescent="0.3">
      <c r="H178" t="s">
        <v>458</v>
      </c>
      <c r="I178" t="s">
        <v>1458</v>
      </c>
      <c r="Y178" s="27" t="str">
        <f t="shared" si="2"/>
        <v>043001030302 - North Branch Winooski River</v>
      </c>
      <c r="Z178" s="27" t="s">
        <v>822</v>
      </c>
      <c r="AA178" s="27" t="s">
        <v>1219</v>
      </c>
    </row>
    <row r="179" spans="8:27" x14ac:dyDescent="0.3">
      <c r="H179" t="s">
        <v>459</v>
      </c>
      <c r="I179" t="s">
        <v>1459</v>
      </c>
      <c r="Y179" s="27" t="str">
        <f t="shared" si="2"/>
        <v>043001030401 - Headwaters Dog River</v>
      </c>
      <c r="Z179" s="27" t="s">
        <v>823</v>
      </c>
      <c r="AA179" s="27" t="s">
        <v>1220</v>
      </c>
    </row>
    <row r="180" spans="8:27" x14ac:dyDescent="0.3">
      <c r="H180" t="s">
        <v>460</v>
      </c>
      <c r="I180" t="s">
        <v>1460</v>
      </c>
      <c r="Y180" s="27" t="str">
        <f t="shared" si="2"/>
        <v>043001030402 - Dog River</v>
      </c>
      <c r="Z180" s="27" t="s">
        <v>824</v>
      </c>
      <c r="AA180" s="27" t="s">
        <v>1221</v>
      </c>
    </row>
    <row r="181" spans="8:27" x14ac:dyDescent="0.3">
      <c r="H181" t="s">
        <v>461</v>
      </c>
      <c r="I181" t="s">
        <v>1461</v>
      </c>
      <c r="Y181" s="27" t="str">
        <f t="shared" si="2"/>
        <v>043001030403 - Great Brook-Winooski River</v>
      </c>
      <c r="Z181" s="27" t="s">
        <v>825</v>
      </c>
      <c r="AA181" s="27" t="s">
        <v>1222</v>
      </c>
    </row>
    <row r="182" spans="8:27" x14ac:dyDescent="0.3">
      <c r="H182" t="s">
        <v>462</v>
      </c>
      <c r="I182" t="s">
        <v>1462</v>
      </c>
      <c r="Y182" s="27" t="str">
        <f t="shared" si="2"/>
        <v>043001030501 - Headwaters Mad River</v>
      </c>
      <c r="Z182" s="27" t="s">
        <v>826</v>
      </c>
      <c r="AA182" s="27" t="s">
        <v>1223</v>
      </c>
    </row>
    <row r="183" spans="8:27" x14ac:dyDescent="0.3">
      <c r="H183" t="s">
        <v>463</v>
      </c>
      <c r="I183" t="s">
        <v>1463</v>
      </c>
      <c r="Y183" s="27" t="str">
        <f t="shared" si="2"/>
        <v>043001030502 - Mill Brook-Mad River</v>
      </c>
      <c r="Z183" s="27" t="s">
        <v>827</v>
      </c>
      <c r="AA183" s="27" t="s">
        <v>1224</v>
      </c>
    </row>
    <row r="184" spans="8:27" x14ac:dyDescent="0.3">
      <c r="H184" t="s">
        <v>464</v>
      </c>
      <c r="I184" t="s">
        <v>1464</v>
      </c>
      <c r="Y184" s="27" t="str">
        <f t="shared" si="2"/>
        <v>043001030503 - Shepard Brook</v>
      </c>
      <c r="Z184" s="27" t="s">
        <v>828</v>
      </c>
      <c r="AA184" s="27" t="s">
        <v>1225</v>
      </c>
    </row>
    <row r="185" spans="8:27" x14ac:dyDescent="0.3">
      <c r="H185" t="s">
        <v>465</v>
      </c>
      <c r="I185" t="s">
        <v>1465</v>
      </c>
      <c r="Y185" s="27" t="str">
        <f t="shared" si="2"/>
        <v>043001030504 - Mad River</v>
      </c>
      <c r="Z185" s="27" t="s">
        <v>829</v>
      </c>
      <c r="AA185" s="27" t="s">
        <v>1226</v>
      </c>
    </row>
    <row r="186" spans="8:27" x14ac:dyDescent="0.3">
      <c r="H186" t="s">
        <v>466</v>
      </c>
      <c r="I186" t="s">
        <v>1466</v>
      </c>
      <c r="Y186" s="27" t="str">
        <f t="shared" si="2"/>
        <v>043001030601 - Graves Brook-Winooski River</v>
      </c>
      <c r="Z186" s="27" t="s">
        <v>830</v>
      </c>
      <c r="AA186" s="27" t="s">
        <v>1227</v>
      </c>
    </row>
    <row r="187" spans="8:27" x14ac:dyDescent="0.3">
      <c r="H187" t="s">
        <v>467</v>
      </c>
      <c r="I187" t="s">
        <v>1467</v>
      </c>
      <c r="Y187" s="27" t="str">
        <f t="shared" si="2"/>
        <v>043001030602 - Headwaters Little River</v>
      </c>
      <c r="Z187" s="27" t="s">
        <v>831</v>
      </c>
      <c r="AA187" s="27" t="s">
        <v>1228</v>
      </c>
    </row>
    <row r="188" spans="8:27" x14ac:dyDescent="0.3">
      <c r="H188" t="s">
        <v>468</v>
      </c>
      <c r="I188" t="s">
        <v>1468</v>
      </c>
      <c r="Y188" s="27" t="str">
        <f t="shared" si="2"/>
        <v>043001030603 - Little River</v>
      </c>
      <c r="Z188" s="27" t="s">
        <v>832</v>
      </c>
      <c r="AA188" s="27" t="s">
        <v>1229</v>
      </c>
    </row>
    <row r="189" spans="8:27" x14ac:dyDescent="0.3">
      <c r="H189" t="s">
        <v>469</v>
      </c>
      <c r="I189" t="s">
        <v>1469</v>
      </c>
      <c r="Y189" s="27" t="str">
        <f t="shared" si="2"/>
        <v>043001030604 - Joiner Brook-Winooski River</v>
      </c>
      <c r="Z189" s="27" t="s">
        <v>833</v>
      </c>
      <c r="AA189" s="27" t="s">
        <v>1230</v>
      </c>
    </row>
    <row r="190" spans="8:27" x14ac:dyDescent="0.3">
      <c r="H190" t="s">
        <v>470</v>
      </c>
      <c r="I190" t="s">
        <v>1470</v>
      </c>
      <c r="Y190" s="27" t="str">
        <f t="shared" si="2"/>
        <v>043001030701 - Huntington River</v>
      </c>
      <c r="Z190" s="27" t="s">
        <v>834</v>
      </c>
      <c r="AA190" s="27" t="s">
        <v>1231</v>
      </c>
    </row>
    <row r="191" spans="8:27" x14ac:dyDescent="0.3">
      <c r="H191" t="s">
        <v>471</v>
      </c>
      <c r="I191" t="s">
        <v>1471</v>
      </c>
      <c r="Y191" s="27" t="str">
        <f t="shared" si="2"/>
        <v>043001030702 - Snipe Island Brook-Winooski River</v>
      </c>
      <c r="Z191" s="27" t="s">
        <v>835</v>
      </c>
      <c r="AA191" s="27" t="s">
        <v>1232</v>
      </c>
    </row>
    <row r="192" spans="8:27" x14ac:dyDescent="0.3">
      <c r="H192" t="s">
        <v>472</v>
      </c>
      <c r="I192" t="s">
        <v>1472</v>
      </c>
      <c r="Y192" s="27" t="str">
        <f t="shared" si="2"/>
        <v>043001030703 - Muddy Brook</v>
      </c>
      <c r="Z192" s="27" t="s">
        <v>836</v>
      </c>
      <c r="AA192" s="27" t="s">
        <v>1233</v>
      </c>
    </row>
    <row r="193" spans="8:27" x14ac:dyDescent="0.3">
      <c r="H193" t="s">
        <v>473</v>
      </c>
      <c r="I193" t="s">
        <v>1473</v>
      </c>
      <c r="Y193" s="27" t="str">
        <f t="shared" si="2"/>
        <v>043001030704 - Winooski River</v>
      </c>
      <c r="Z193" s="27" t="s">
        <v>837</v>
      </c>
      <c r="AA193" s="27" t="s">
        <v>134</v>
      </c>
    </row>
    <row r="194" spans="8:27" x14ac:dyDescent="0.3">
      <c r="H194" t="s">
        <v>474</v>
      </c>
      <c r="I194" t="s">
        <v>1474</v>
      </c>
      <c r="Y194" s="27" t="str">
        <f t="shared" si="2"/>
        <v>043001050101 - Headwaters Lamoille River</v>
      </c>
      <c r="Z194" s="27" t="s">
        <v>838</v>
      </c>
      <c r="AA194" s="27" t="s">
        <v>1234</v>
      </c>
    </row>
    <row r="195" spans="8:27" x14ac:dyDescent="0.3">
      <c r="H195" t="s">
        <v>475</v>
      </c>
      <c r="I195" t="s">
        <v>1475</v>
      </c>
      <c r="Y195" s="27" t="str">
        <f t="shared" ref="Y195:Y258" si="3">Z195&amp;" - "&amp;AA195</f>
        <v>043001050102 - Hardwick Lake Dam-Lamoille River</v>
      </c>
      <c r="Z195" s="27" t="s">
        <v>839</v>
      </c>
      <c r="AA195" s="27" t="s">
        <v>1235</v>
      </c>
    </row>
    <row r="196" spans="8:27" x14ac:dyDescent="0.3">
      <c r="H196" t="s">
        <v>476</v>
      </c>
      <c r="I196" t="s">
        <v>1476</v>
      </c>
      <c r="Y196" s="27" t="str">
        <f t="shared" si="3"/>
        <v>043001050103 - Wild Branch</v>
      </c>
      <c r="Z196" s="27" t="s">
        <v>840</v>
      </c>
      <c r="AA196" s="27" t="s">
        <v>1236</v>
      </c>
    </row>
    <row r="197" spans="8:27" x14ac:dyDescent="0.3">
      <c r="H197" t="s">
        <v>477</v>
      </c>
      <c r="I197" t="s">
        <v>1477</v>
      </c>
      <c r="Y197" s="27" t="str">
        <f t="shared" si="3"/>
        <v>043001050104 - Elmore Branch-Lamoille River</v>
      </c>
      <c r="Z197" s="27" t="s">
        <v>841</v>
      </c>
      <c r="AA197" s="27" t="s">
        <v>1237</v>
      </c>
    </row>
    <row r="198" spans="8:27" x14ac:dyDescent="0.3">
      <c r="H198" t="s">
        <v>478</v>
      </c>
      <c r="I198" t="s">
        <v>1478</v>
      </c>
      <c r="Y198" s="27" t="str">
        <f t="shared" si="3"/>
        <v>043001050105 - Green River</v>
      </c>
      <c r="Z198" s="27" t="s">
        <v>842</v>
      </c>
      <c r="AA198" s="27" t="s">
        <v>1238</v>
      </c>
    </row>
    <row r="199" spans="8:27" x14ac:dyDescent="0.3">
      <c r="H199" t="s">
        <v>479</v>
      </c>
      <c r="I199" t="s">
        <v>1479</v>
      </c>
      <c r="Y199" s="27" t="str">
        <f t="shared" si="3"/>
        <v>043001050106 - Ryder Brook-Lamoille River</v>
      </c>
      <c r="Z199" s="27" t="s">
        <v>843</v>
      </c>
      <c r="AA199" s="27" t="s">
        <v>1239</v>
      </c>
    </row>
    <row r="200" spans="8:27" x14ac:dyDescent="0.3">
      <c r="H200" t="s">
        <v>480</v>
      </c>
      <c r="I200" t="s">
        <v>1480</v>
      </c>
      <c r="Y200" s="27" t="str">
        <f t="shared" si="3"/>
        <v>043001050107 - Kenfield Brook-Lamoille River</v>
      </c>
      <c r="Z200" s="27" t="s">
        <v>844</v>
      </c>
      <c r="AA200" s="27" t="s">
        <v>1240</v>
      </c>
    </row>
    <row r="201" spans="8:27" x14ac:dyDescent="0.3">
      <c r="H201" t="s">
        <v>481</v>
      </c>
      <c r="I201" t="s">
        <v>1481</v>
      </c>
      <c r="Y201" s="27" t="str">
        <f t="shared" si="3"/>
        <v>043001050201 - Headwaters Browns River</v>
      </c>
      <c r="Z201" s="27" t="s">
        <v>845</v>
      </c>
      <c r="AA201" s="27" t="s">
        <v>1241</v>
      </c>
    </row>
    <row r="202" spans="8:27" x14ac:dyDescent="0.3">
      <c r="H202" t="s">
        <v>482</v>
      </c>
      <c r="I202" t="s">
        <v>1482</v>
      </c>
      <c r="Y202" s="27" t="str">
        <f t="shared" si="3"/>
        <v>043001050202 - Browns River</v>
      </c>
      <c r="Z202" s="27" t="s">
        <v>846</v>
      </c>
      <c r="AA202" s="27" t="s">
        <v>1242</v>
      </c>
    </row>
    <row r="203" spans="8:27" x14ac:dyDescent="0.3">
      <c r="H203" t="s">
        <v>483</v>
      </c>
      <c r="I203" t="s">
        <v>1483</v>
      </c>
      <c r="Y203" s="27" t="str">
        <f t="shared" si="3"/>
        <v>043001050301 - Gihon River</v>
      </c>
      <c r="Z203" s="27" t="s">
        <v>847</v>
      </c>
      <c r="AA203" s="27" t="s">
        <v>1243</v>
      </c>
    </row>
    <row r="204" spans="8:27" x14ac:dyDescent="0.3">
      <c r="H204" t="s">
        <v>484</v>
      </c>
      <c r="I204" t="s">
        <v>1484</v>
      </c>
      <c r="Y204" s="27" t="str">
        <f t="shared" si="3"/>
        <v>043001050302 - North Branch LaMoille River</v>
      </c>
      <c r="Z204" s="27" t="s">
        <v>848</v>
      </c>
      <c r="AA204" s="27" t="s">
        <v>1244</v>
      </c>
    </row>
    <row r="205" spans="8:27" x14ac:dyDescent="0.3">
      <c r="H205" t="s">
        <v>485</v>
      </c>
      <c r="I205" t="s">
        <v>1485</v>
      </c>
      <c r="Y205" s="27" t="str">
        <f t="shared" si="3"/>
        <v>043001050303 - Brewster River-Lamoille River</v>
      </c>
      <c r="Z205" s="27" t="s">
        <v>849</v>
      </c>
      <c r="AA205" s="27" t="s">
        <v>1245</v>
      </c>
    </row>
    <row r="206" spans="8:27" x14ac:dyDescent="0.3">
      <c r="H206" t="s">
        <v>486</v>
      </c>
      <c r="I206" t="s">
        <v>1486</v>
      </c>
      <c r="Y206" s="27" t="str">
        <f t="shared" si="3"/>
        <v>043001050304 - Seymour River-Lamoille River</v>
      </c>
      <c r="Z206" s="27" t="s">
        <v>850</v>
      </c>
      <c r="AA206" s="27" t="s">
        <v>1246</v>
      </c>
    </row>
    <row r="207" spans="8:27" x14ac:dyDescent="0.3">
      <c r="H207" t="s">
        <v>487</v>
      </c>
      <c r="I207" t="s">
        <v>1487</v>
      </c>
      <c r="Y207" s="27" t="str">
        <f t="shared" si="3"/>
        <v>043001050305 - Stones Brook-Lamoille River</v>
      </c>
      <c r="Z207" s="27" t="s">
        <v>851</v>
      </c>
      <c r="AA207" s="27" t="s">
        <v>1247</v>
      </c>
    </row>
    <row r="208" spans="8:27" x14ac:dyDescent="0.3">
      <c r="H208" t="s">
        <v>488</v>
      </c>
      <c r="I208" t="s">
        <v>1488</v>
      </c>
      <c r="Y208" s="27" t="str">
        <f t="shared" si="3"/>
        <v>043001050306 - Lamoille River</v>
      </c>
      <c r="Z208" s="27" t="s">
        <v>852</v>
      </c>
      <c r="AA208" s="27" t="s">
        <v>163</v>
      </c>
    </row>
    <row r="209" spans="8:27" x14ac:dyDescent="0.3">
      <c r="H209" t="s">
        <v>489</v>
      </c>
      <c r="I209" t="s">
        <v>1489</v>
      </c>
      <c r="Y209" s="27" t="str">
        <f t="shared" si="3"/>
        <v>043001070101 - Headwater Missisquoi River</v>
      </c>
      <c r="Z209" s="27" t="s">
        <v>853</v>
      </c>
      <c r="AA209" s="27" t="s">
        <v>1248</v>
      </c>
    </row>
    <row r="210" spans="8:27" x14ac:dyDescent="0.3">
      <c r="H210" t="s">
        <v>490</v>
      </c>
      <c r="I210" t="s">
        <v>1490</v>
      </c>
      <c r="Y210" s="27" t="str">
        <f t="shared" si="3"/>
        <v>043001070102 - Snider Brook-Missisquoi River</v>
      </c>
      <c r="Z210" s="27" t="s">
        <v>854</v>
      </c>
      <c r="AA210" s="27" t="s">
        <v>1249</v>
      </c>
    </row>
    <row r="211" spans="8:27" x14ac:dyDescent="0.3">
      <c r="H211" t="s">
        <v>491</v>
      </c>
      <c r="I211" t="s">
        <v>1491</v>
      </c>
      <c r="Y211" s="27" t="str">
        <f t="shared" si="3"/>
        <v>043001070103 - Mineral Spring Brook-Missisquoi River</v>
      </c>
      <c r="Z211" s="27" t="s">
        <v>855</v>
      </c>
      <c r="AA211" s="27" t="s">
        <v>1250</v>
      </c>
    </row>
    <row r="212" spans="8:27" x14ac:dyDescent="0.3">
      <c r="H212" t="s">
        <v>492</v>
      </c>
      <c r="I212" t="s">
        <v>1492</v>
      </c>
      <c r="Y212" s="27" t="str">
        <f t="shared" si="3"/>
        <v>043001070106 - Mud Creek</v>
      </c>
      <c r="Z212" s="27" t="s">
        <v>856</v>
      </c>
      <c r="AA212" s="27" t="s">
        <v>1251</v>
      </c>
    </row>
    <row r="213" spans="8:27" x14ac:dyDescent="0.3">
      <c r="H213" t="s">
        <v>493</v>
      </c>
      <c r="I213" t="s">
        <v>1493</v>
      </c>
      <c r="Y213" s="27" t="str">
        <f t="shared" si="3"/>
        <v>043001070104 - Jay Branch</v>
      </c>
      <c r="Z213" s="28" t="s">
        <v>857</v>
      </c>
      <c r="AA213" s="28" t="s">
        <v>1252</v>
      </c>
    </row>
    <row r="214" spans="8:27" x14ac:dyDescent="0.3">
      <c r="H214" t="s">
        <v>494</v>
      </c>
      <c r="I214" t="s">
        <v>1494</v>
      </c>
      <c r="Y214" s="27" t="str">
        <f t="shared" si="3"/>
        <v>043001070107 - Beetle Brook-Missisquoi River</v>
      </c>
      <c r="Z214" s="28" t="s">
        <v>858</v>
      </c>
      <c r="AA214" s="28" t="s">
        <v>1253</v>
      </c>
    </row>
    <row r="215" spans="8:27" x14ac:dyDescent="0.3">
      <c r="H215" t="s">
        <v>495</v>
      </c>
      <c r="I215" t="s">
        <v>1495</v>
      </c>
      <c r="Y215" s="27" t="str">
        <f t="shared" si="3"/>
        <v>043001070206 - Leavit Brook-Missisquoi River</v>
      </c>
      <c r="Z215" s="27" t="s">
        <v>859</v>
      </c>
      <c r="AA215" s="27" t="s">
        <v>1254</v>
      </c>
    </row>
    <row r="216" spans="8:27" x14ac:dyDescent="0.3">
      <c r="H216" t="s">
        <v>496</v>
      </c>
      <c r="I216" t="s">
        <v>1496</v>
      </c>
      <c r="Y216" s="27" t="str">
        <f t="shared" si="3"/>
        <v>043001070209 - Outlet Sutton River</v>
      </c>
      <c r="Z216" s="27" t="s">
        <v>860</v>
      </c>
      <c r="AA216" s="27" t="s">
        <v>1255</v>
      </c>
    </row>
    <row r="217" spans="8:27" x14ac:dyDescent="0.3">
      <c r="H217" t="s">
        <v>497</v>
      </c>
      <c r="I217" t="s">
        <v>1497</v>
      </c>
      <c r="Y217" s="27" t="str">
        <f t="shared" si="3"/>
        <v>043001070210 - Lucas Brook-Missisquoi River</v>
      </c>
      <c r="Z217" s="27" t="s">
        <v>861</v>
      </c>
      <c r="AA217" s="27" t="s">
        <v>1256</v>
      </c>
    </row>
    <row r="218" spans="8:27" x14ac:dyDescent="0.3">
      <c r="H218" t="s">
        <v>498</v>
      </c>
      <c r="I218" t="s">
        <v>1498</v>
      </c>
      <c r="Y218" s="27" t="str">
        <f t="shared" si="3"/>
        <v>043001070301 - Headwaters Trout River</v>
      </c>
      <c r="Z218" s="27" t="s">
        <v>862</v>
      </c>
      <c r="AA218" s="27" t="s">
        <v>1257</v>
      </c>
    </row>
    <row r="219" spans="8:27" x14ac:dyDescent="0.3">
      <c r="H219" t="s">
        <v>499</v>
      </c>
      <c r="I219" t="s">
        <v>1499</v>
      </c>
      <c r="Y219" s="27" t="str">
        <f t="shared" si="3"/>
        <v>043001070302 - Outlet Trout River</v>
      </c>
      <c r="Z219" s="27" t="s">
        <v>863</v>
      </c>
      <c r="AA219" s="27" t="s">
        <v>1258</v>
      </c>
    </row>
    <row r="220" spans="8:27" x14ac:dyDescent="0.3">
      <c r="H220" t="s">
        <v>500</v>
      </c>
      <c r="I220" t="s">
        <v>1500</v>
      </c>
      <c r="Y220" s="27" t="str">
        <f t="shared" si="3"/>
        <v>043001070401 - Tyler Branch</v>
      </c>
      <c r="Z220" s="27" t="s">
        <v>864</v>
      </c>
      <c r="AA220" s="27" t="s">
        <v>1259</v>
      </c>
    </row>
    <row r="221" spans="8:27" x14ac:dyDescent="0.3">
      <c r="H221" t="s">
        <v>501</v>
      </c>
      <c r="I221" t="s">
        <v>1501</v>
      </c>
      <c r="Y221" s="27" t="str">
        <f t="shared" si="3"/>
        <v>043001070402 - Enosburg Falls-Missisquoi River</v>
      </c>
      <c r="Z221" s="28" t="s">
        <v>865</v>
      </c>
      <c r="AA221" s="28" t="s">
        <v>1260</v>
      </c>
    </row>
    <row r="222" spans="8:27" x14ac:dyDescent="0.3">
      <c r="H222" t="s">
        <v>502</v>
      </c>
      <c r="I222" t="s">
        <v>1502</v>
      </c>
      <c r="Y222" s="27" t="str">
        <f t="shared" si="3"/>
        <v>043001070403 - Goodsell Brook-Missisquoi River</v>
      </c>
      <c r="Z222" s="28" t="s">
        <v>866</v>
      </c>
      <c r="AA222" s="28" t="s">
        <v>1261</v>
      </c>
    </row>
    <row r="223" spans="8:27" x14ac:dyDescent="0.3">
      <c r="H223" t="s">
        <v>503</v>
      </c>
      <c r="I223" t="s">
        <v>1503</v>
      </c>
      <c r="Y223" s="27" t="str">
        <f t="shared" si="3"/>
        <v>043001070501 - Headwaters Black Creek</v>
      </c>
      <c r="Z223" s="27" t="s">
        <v>867</v>
      </c>
      <c r="AA223" s="27" t="s">
        <v>1262</v>
      </c>
    </row>
    <row r="224" spans="8:27" x14ac:dyDescent="0.3">
      <c r="H224" t="s">
        <v>504</v>
      </c>
      <c r="I224" t="s">
        <v>1504</v>
      </c>
      <c r="Y224" s="27" t="str">
        <f t="shared" si="3"/>
        <v>043001070503 - Dead Creek</v>
      </c>
      <c r="Z224" s="27" t="s">
        <v>868</v>
      </c>
      <c r="AA224" s="27" t="s">
        <v>1210</v>
      </c>
    </row>
    <row r="225" spans="8:27" x14ac:dyDescent="0.3">
      <c r="H225" t="s">
        <v>505</v>
      </c>
      <c r="I225" t="s">
        <v>506</v>
      </c>
      <c r="Y225" s="27" t="str">
        <f t="shared" si="3"/>
        <v>043001070502 - Fairfield River</v>
      </c>
      <c r="Z225" s="28" t="s">
        <v>869</v>
      </c>
      <c r="AA225" s="28" t="s">
        <v>1263</v>
      </c>
    </row>
    <row r="226" spans="8:27" x14ac:dyDescent="0.3">
      <c r="H226" t="s">
        <v>507</v>
      </c>
      <c r="I226" t="s">
        <v>508</v>
      </c>
      <c r="Y226" s="27" t="str">
        <f t="shared" si="3"/>
        <v>043001070504 - Black Creek</v>
      </c>
      <c r="Z226" s="28" t="s">
        <v>870</v>
      </c>
      <c r="AA226" s="28" t="s">
        <v>1264</v>
      </c>
    </row>
    <row r="227" spans="8:27" x14ac:dyDescent="0.3">
      <c r="H227" t="s">
        <v>509</v>
      </c>
      <c r="I227" t="s">
        <v>510</v>
      </c>
      <c r="Y227" s="27" t="str">
        <f t="shared" si="3"/>
        <v>043001070601 - McGowan Brook-Missisquoi River</v>
      </c>
      <c r="Z227" s="27" t="s">
        <v>871</v>
      </c>
      <c r="AA227" s="27" t="s">
        <v>1265</v>
      </c>
    </row>
    <row r="228" spans="8:27" x14ac:dyDescent="0.3">
      <c r="H228" t="s">
        <v>511</v>
      </c>
      <c r="I228" t="s">
        <v>512</v>
      </c>
      <c r="Y228" s="27" t="str">
        <f t="shared" si="3"/>
        <v>043001070602 - Hungerford Brook</v>
      </c>
      <c r="Z228" s="27" t="s">
        <v>872</v>
      </c>
      <c r="AA228" s="27" t="s">
        <v>1266</v>
      </c>
    </row>
    <row r="229" spans="8:27" x14ac:dyDescent="0.3">
      <c r="H229" t="s">
        <v>513</v>
      </c>
      <c r="I229" t="s">
        <v>514</v>
      </c>
      <c r="Y229" s="27" t="str">
        <f t="shared" si="3"/>
        <v>043001070603 - Outlet Missisquoi River</v>
      </c>
      <c r="Z229" s="27" t="s">
        <v>873</v>
      </c>
      <c r="AA229" s="27" t="s">
        <v>1267</v>
      </c>
    </row>
    <row r="230" spans="8:27" x14ac:dyDescent="0.3">
      <c r="H230" t="s">
        <v>515</v>
      </c>
      <c r="I230" t="s">
        <v>516</v>
      </c>
      <c r="Y230" s="27" t="str">
        <f t="shared" si="3"/>
        <v>043001080104 - Charter Brook-Lake Champlain</v>
      </c>
      <c r="Z230" s="27" t="s">
        <v>874</v>
      </c>
      <c r="AA230" s="27" t="s">
        <v>1268</v>
      </c>
    </row>
    <row r="231" spans="8:27" x14ac:dyDescent="0.3">
      <c r="H231" t="s">
        <v>517</v>
      </c>
      <c r="I231" t="s">
        <v>518</v>
      </c>
      <c r="Y231" s="27" t="str">
        <f t="shared" si="3"/>
        <v>043001080301 - East Creek</v>
      </c>
      <c r="Z231" s="27" t="s">
        <v>875</v>
      </c>
      <c r="AA231" s="27" t="s">
        <v>1195</v>
      </c>
    </row>
    <row r="232" spans="8:27" x14ac:dyDescent="0.3">
      <c r="H232" t="s">
        <v>519</v>
      </c>
      <c r="I232" t="s">
        <v>520</v>
      </c>
      <c r="Y232" s="27" t="str">
        <f t="shared" si="3"/>
        <v>043001080304 - McKenzie Brook-Lake Champlain</v>
      </c>
      <c r="Z232" s="27" t="s">
        <v>876</v>
      </c>
      <c r="AA232" s="27" t="s">
        <v>1269</v>
      </c>
    </row>
    <row r="233" spans="8:27" x14ac:dyDescent="0.3">
      <c r="H233" t="s">
        <v>521</v>
      </c>
      <c r="I233" t="s">
        <v>522</v>
      </c>
      <c r="Y233" s="27" t="str">
        <f t="shared" si="3"/>
        <v>043001080401 - Headwaters Little Otter Creek</v>
      </c>
      <c r="Z233" s="27" t="s">
        <v>877</v>
      </c>
      <c r="AA233" s="27" t="s">
        <v>1270</v>
      </c>
    </row>
    <row r="234" spans="8:27" x14ac:dyDescent="0.3">
      <c r="H234" t="s">
        <v>523</v>
      </c>
      <c r="I234" t="s">
        <v>524</v>
      </c>
      <c r="Y234" s="27" t="str">
        <f t="shared" si="3"/>
        <v>043001080402 - Outlet Little Otter Creek</v>
      </c>
      <c r="Z234" s="27" t="s">
        <v>878</v>
      </c>
      <c r="AA234" s="27" t="s">
        <v>1271</v>
      </c>
    </row>
    <row r="235" spans="8:27" x14ac:dyDescent="0.3">
      <c r="H235" t="s">
        <v>525</v>
      </c>
      <c r="I235" t="s">
        <v>526</v>
      </c>
      <c r="Y235" s="27" t="str">
        <f t="shared" si="3"/>
        <v>043001080501 - Headwaters Lewis Creek</v>
      </c>
      <c r="Z235" s="27" t="s">
        <v>879</v>
      </c>
      <c r="AA235" s="27" t="s">
        <v>1272</v>
      </c>
    </row>
    <row r="236" spans="8:27" x14ac:dyDescent="0.3">
      <c r="H236" t="s">
        <v>527</v>
      </c>
      <c r="Y236" s="27" t="str">
        <f t="shared" si="3"/>
        <v>043001080502 - Outlet Lewis Creek</v>
      </c>
      <c r="Z236" s="27" t="s">
        <v>880</v>
      </c>
      <c r="AA236" s="27" t="s">
        <v>1273</v>
      </c>
    </row>
    <row r="237" spans="8:27" x14ac:dyDescent="0.3">
      <c r="H237" t="s">
        <v>528</v>
      </c>
      <c r="Y237" s="27" t="str">
        <f t="shared" si="3"/>
        <v>043001080602 - Hoisington Brook-Lake Champlain</v>
      </c>
      <c r="Z237" s="27" t="s">
        <v>881</v>
      </c>
      <c r="AA237" s="27" t="s">
        <v>1274</v>
      </c>
    </row>
    <row r="238" spans="8:27" x14ac:dyDescent="0.3">
      <c r="H238" t="s">
        <v>529</v>
      </c>
      <c r="Y238" s="27" t="str">
        <f t="shared" si="3"/>
        <v>043001080801 - La Platte River</v>
      </c>
      <c r="Z238" s="27" t="s">
        <v>882</v>
      </c>
      <c r="AA238" s="27" t="s">
        <v>1275</v>
      </c>
    </row>
    <row r="239" spans="8:27" x14ac:dyDescent="0.3">
      <c r="H239" t="s">
        <v>530</v>
      </c>
      <c r="Y239" s="27" t="str">
        <f t="shared" si="3"/>
        <v>043001080802 - Munroe Brook-Shelburne Bay</v>
      </c>
      <c r="Z239" s="27" t="s">
        <v>883</v>
      </c>
      <c r="AA239" s="27" t="s">
        <v>1276</v>
      </c>
    </row>
    <row r="240" spans="8:27" x14ac:dyDescent="0.3">
      <c r="H240" t="s">
        <v>531</v>
      </c>
      <c r="Y240" s="27" t="str">
        <f t="shared" si="3"/>
        <v>043001080901 - Malletts Creek</v>
      </c>
      <c r="Z240" s="27" t="s">
        <v>884</v>
      </c>
      <c r="AA240" s="27" t="s">
        <v>1277</v>
      </c>
    </row>
    <row r="241" spans="8:27" x14ac:dyDescent="0.3">
      <c r="H241" t="s">
        <v>532</v>
      </c>
      <c r="Y241" s="27" t="str">
        <f t="shared" si="3"/>
        <v>043001080902 - Malletts Bay</v>
      </c>
      <c r="Z241" s="27" t="s">
        <v>885</v>
      </c>
      <c r="AA241" s="27" t="s">
        <v>1278</v>
      </c>
    </row>
    <row r="242" spans="8:27" x14ac:dyDescent="0.3">
      <c r="H242" t="s">
        <v>533</v>
      </c>
      <c r="Y242" s="27" t="str">
        <f t="shared" si="3"/>
        <v>043001081001 - Heawaters Pike River</v>
      </c>
      <c r="Z242" s="27" t="s">
        <v>886</v>
      </c>
      <c r="AA242" s="27" t="s">
        <v>1279</v>
      </c>
    </row>
    <row r="243" spans="8:27" x14ac:dyDescent="0.3">
      <c r="H243" t="s">
        <v>534</v>
      </c>
      <c r="Y243" s="27" t="str">
        <f t="shared" si="3"/>
        <v>043001081005 - Groat Creek</v>
      </c>
      <c r="Z243" s="27" t="s">
        <v>887</v>
      </c>
      <c r="AA243" s="27" t="s">
        <v>1280</v>
      </c>
    </row>
    <row r="244" spans="8:27" x14ac:dyDescent="0.3">
      <c r="H244" t="s">
        <v>535</v>
      </c>
      <c r="Y244" s="27" t="str">
        <f t="shared" si="3"/>
        <v>043001081101 - Rock River</v>
      </c>
      <c r="Z244" s="27" t="s">
        <v>888</v>
      </c>
      <c r="AA244" s="27" t="s">
        <v>1140</v>
      </c>
    </row>
    <row r="245" spans="8:27" x14ac:dyDescent="0.3">
      <c r="H245" t="s">
        <v>536</v>
      </c>
      <c r="Y245" s="27" t="str">
        <f t="shared" si="3"/>
        <v>043001081102 - Carman Brook-Missisquoi Bay</v>
      </c>
      <c r="Z245" s="27" t="s">
        <v>889</v>
      </c>
      <c r="AA245" s="27" t="s">
        <v>1281</v>
      </c>
    </row>
    <row r="246" spans="8:27" x14ac:dyDescent="0.3">
      <c r="H246" t="s">
        <v>537</v>
      </c>
      <c r="Y246" s="27" t="str">
        <f t="shared" si="3"/>
        <v>043001081201 - Jewett Brook</v>
      </c>
      <c r="Z246" s="27" t="s">
        <v>890</v>
      </c>
      <c r="AA246" s="27" t="s">
        <v>1282</v>
      </c>
    </row>
    <row r="247" spans="8:27" x14ac:dyDescent="0.3">
      <c r="H247" t="s">
        <v>538</v>
      </c>
      <c r="Y247" s="27" t="str">
        <f t="shared" si="3"/>
        <v>043001081202 - Mill River</v>
      </c>
      <c r="Z247" s="27" t="s">
        <v>891</v>
      </c>
      <c r="AA247" s="27" t="s">
        <v>1283</v>
      </c>
    </row>
    <row r="248" spans="8:27" x14ac:dyDescent="0.3">
      <c r="H248" t="s">
        <v>539</v>
      </c>
      <c r="Y248" s="27" t="str">
        <f t="shared" si="3"/>
        <v>043001081203 - Mud Creek</v>
      </c>
      <c r="Z248" s="27" t="s">
        <v>892</v>
      </c>
      <c r="AA248" s="27" t="s">
        <v>1251</v>
      </c>
    </row>
    <row r="249" spans="8:27" x14ac:dyDescent="0.3">
      <c r="H249" t="s">
        <v>540</v>
      </c>
      <c r="Y249" s="27" t="str">
        <f t="shared" si="3"/>
        <v>043001081204 - Saint Albans Bay-Lake Champlain</v>
      </c>
      <c r="Z249" s="27" t="s">
        <v>893</v>
      </c>
      <c r="AA249" s="27" t="s">
        <v>1284</v>
      </c>
    </row>
    <row r="250" spans="8:27" x14ac:dyDescent="0.3">
      <c r="H250" t="s">
        <v>541</v>
      </c>
      <c r="Y250" s="27" t="str">
        <f t="shared" si="3"/>
        <v>043001081604 - Lake Champlain</v>
      </c>
      <c r="Z250" s="27" t="s">
        <v>894</v>
      </c>
      <c r="AA250" s="27" t="s">
        <v>1285</v>
      </c>
    </row>
    <row r="251" spans="8:27" x14ac:dyDescent="0.3">
      <c r="H251" t="s">
        <v>542</v>
      </c>
      <c r="Y251" s="27" t="str">
        <f t="shared" si="3"/>
        <v>043001081102 - Carman Brook-Missisquoi Bay</v>
      </c>
      <c r="Z251" s="28" t="s">
        <v>889</v>
      </c>
      <c r="AA251" s="28" t="s">
        <v>1281</v>
      </c>
    </row>
    <row r="252" spans="8:27" x14ac:dyDescent="0.3">
      <c r="H252" t="s">
        <v>543</v>
      </c>
      <c r="Y252" s="27" t="str">
        <f t="shared" si="3"/>
        <v>043001081604 - Lake Champlain</v>
      </c>
      <c r="Z252" s="28" t="s">
        <v>894</v>
      </c>
      <c r="AA252" s="28" t="s">
        <v>1285</v>
      </c>
    </row>
    <row r="253" spans="8:27" x14ac:dyDescent="0.3">
      <c r="H253" t="s">
        <v>544</v>
      </c>
      <c r="Y253" s="27" t="str">
        <f t="shared" si="3"/>
        <v>043001090302 - Little River-Richelieu River</v>
      </c>
      <c r="Z253" s="28" t="s">
        <v>895</v>
      </c>
      <c r="AA253" s="28" t="s">
        <v>1286</v>
      </c>
    </row>
    <row r="254" spans="8:27" x14ac:dyDescent="0.3">
      <c r="H254" t="s">
        <v>545</v>
      </c>
      <c r="Y254" s="27" t="str">
        <f t="shared" si="3"/>
        <v>043001090303 - South River</v>
      </c>
      <c r="Z254" s="28" t="s">
        <v>896</v>
      </c>
      <c r="AA254" s="28" t="s">
        <v>1287</v>
      </c>
    </row>
    <row r="255" spans="8:27" x14ac:dyDescent="0.3">
      <c r="H255" t="s">
        <v>546</v>
      </c>
      <c r="Y255" s="27" t="str">
        <f t="shared" si="3"/>
        <v>043002021404 - Lake Memphremagog</v>
      </c>
      <c r="Z255" s="27" t="s">
        <v>897</v>
      </c>
      <c r="AA255" s="27" t="s">
        <v>1288</v>
      </c>
    </row>
    <row r="256" spans="8:27" x14ac:dyDescent="0.3">
      <c r="H256" t="s">
        <v>547</v>
      </c>
      <c r="Y256" s="27" t="str">
        <f t="shared" si="3"/>
        <v>043002021101 - Headwaters Barton River</v>
      </c>
      <c r="Z256" s="27" t="s">
        <v>898</v>
      </c>
      <c r="AA256" s="27" t="s">
        <v>1289</v>
      </c>
    </row>
    <row r="257" spans="8:27" x14ac:dyDescent="0.3">
      <c r="H257" t="s">
        <v>548</v>
      </c>
      <c r="Y257" s="27" t="str">
        <f t="shared" si="3"/>
        <v>043002021102 - Willoughby Brook-Barton River</v>
      </c>
      <c r="Z257" s="27" t="s">
        <v>899</v>
      </c>
      <c r="AA257" s="27" t="s">
        <v>1290</v>
      </c>
    </row>
    <row r="258" spans="8:27" x14ac:dyDescent="0.3">
      <c r="H258" t="s">
        <v>549</v>
      </c>
      <c r="Y258" s="27" t="str">
        <f t="shared" si="3"/>
        <v>043002021103 - Willoughby River</v>
      </c>
      <c r="Z258" s="27" t="s">
        <v>900</v>
      </c>
      <c r="AA258" s="27" t="s">
        <v>207</v>
      </c>
    </row>
    <row r="259" spans="8:27" x14ac:dyDescent="0.3">
      <c r="H259" t="s">
        <v>550</v>
      </c>
      <c r="Y259" s="27" t="str">
        <f t="shared" ref="Y259:Y273" si="4">Z259&amp;" - "&amp;AA259</f>
        <v>043002021104 - Barton River</v>
      </c>
      <c r="Z259" s="27" t="s">
        <v>901</v>
      </c>
      <c r="AA259" s="27" t="s">
        <v>1291</v>
      </c>
    </row>
    <row r="260" spans="8:27" x14ac:dyDescent="0.3">
      <c r="H260" t="s">
        <v>551</v>
      </c>
      <c r="Y260" s="27" t="str">
        <f t="shared" si="4"/>
        <v>043002021201 - Headwaters Black River</v>
      </c>
      <c r="Z260" s="27" t="s">
        <v>902</v>
      </c>
      <c r="AA260" s="27" t="s">
        <v>1117</v>
      </c>
    </row>
    <row r="261" spans="8:27" x14ac:dyDescent="0.3">
      <c r="H261" t="s">
        <v>552</v>
      </c>
      <c r="Y261" s="27" t="str">
        <f t="shared" si="4"/>
        <v>043002021202 - Lamphean Brook-Black River</v>
      </c>
      <c r="Z261" s="27" t="s">
        <v>903</v>
      </c>
      <c r="AA261" s="27" t="s">
        <v>1292</v>
      </c>
    </row>
    <row r="262" spans="8:27" x14ac:dyDescent="0.3">
      <c r="H262" t="s">
        <v>553</v>
      </c>
      <c r="Y262" s="27" t="str">
        <f t="shared" si="4"/>
        <v>043002021203 - Lords Creek</v>
      </c>
      <c r="Z262" s="27" t="s">
        <v>904</v>
      </c>
      <c r="AA262" s="27" t="s">
        <v>195</v>
      </c>
    </row>
    <row r="263" spans="8:27" x14ac:dyDescent="0.3">
      <c r="H263" t="s">
        <v>554</v>
      </c>
      <c r="Y263" s="27" t="str">
        <f t="shared" si="4"/>
        <v>043002021204 - Stony Brook-Black River</v>
      </c>
      <c r="Z263" s="27" t="s">
        <v>905</v>
      </c>
      <c r="AA263" s="27" t="s">
        <v>1293</v>
      </c>
    </row>
    <row r="264" spans="8:27" x14ac:dyDescent="0.3">
      <c r="H264" t="s">
        <v>555</v>
      </c>
      <c r="Y264" s="27" t="str">
        <f t="shared" si="4"/>
        <v>043002021301 - Headwaters Clyde River</v>
      </c>
      <c r="Z264" s="27" t="s">
        <v>906</v>
      </c>
      <c r="AA264" s="27" t="s">
        <v>1294</v>
      </c>
    </row>
    <row r="265" spans="8:27" x14ac:dyDescent="0.3">
      <c r="H265" t="s">
        <v>556</v>
      </c>
      <c r="Y265" s="27" t="str">
        <f t="shared" si="4"/>
        <v>043002021302 - Seymour Lake</v>
      </c>
      <c r="Z265" s="27" t="s">
        <v>907</v>
      </c>
      <c r="AA265" s="27" t="s">
        <v>1295</v>
      </c>
    </row>
    <row r="266" spans="8:27" x14ac:dyDescent="0.3">
      <c r="H266" t="s">
        <v>557</v>
      </c>
      <c r="Y266" s="27" t="str">
        <f t="shared" si="4"/>
        <v>043002021303 - Clyde River</v>
      </c>
      <c r="Z266" s="27" t="s">
        <v>908</v>
      </c>
      <c r="AA266" s="27" t="s">
        <v>1296</v>
      </c>
    </row>
    <row r="267" spans="8:27" x14ac:dyDescent="0.3">
      <c r="H267" t="s">
        <v>558</v>
      </c>
      <c r="Y267" s="27" t="str">
        <f t="shared" si="4"/>
        <v>043002020701 - Headwaters Tomifobia River</v>
      </c>
      <c r="Z267" s="27" t="s">
        <v>909</v>
      </c>
      <c r="AA267" s="27" t="s">
        <v>1297</v>
      </c>
    </row>
    <row r="268" spans="8:27" x14ac:dyDescent="0.3">
      <c r="H268" t="s">
        <v>559</v>
      </c>
      <c r="Y268" s="27" t="str">
        <f t="shared" si="4"/>
        <v>043002020701 - Headwaters Tomifobia River</v>
      </c>
      <c r="Z268" s="28" t="s">
        <v>909</v>
      </c>
      <c r="AA268" s="28" t="s">
        <v>1297</v>
      </c>
    </row>
    <row r="269" spans="8:27" x14ac:dyDescent="0.3">
      <c r="H269" t="s">
        <v>560</v>
      </c>
      <c r="Y269" s="27" t="str">
        <f t="shared" si="4"/>
        <v>043002020702 - Headwaters Niger River</v>
      </c>
      <c r="Z269" s="28" t="s">
        <v>910</v>
      </c>
      <c r="AA269" s="28" t="s">
        <v>1298</v>
      </c>
    </row>
    <row r="270" spans="8:27" x14ac:dyDescent="0.3">
      <c r="H270" t="s">
        <v>561</v>
      </c>
      <c r="Y270" s="27" t="str">
        <f t="shared" si="4"/>
        <v>043002020704 - Tomifobia River</v>
      </c>
      <c r="Z270" s="27" t="s">
        <v>911</v>
      </c>
      <c r="AA270" s="27" t="s">
        <v>1299</v>
      </c>
    </row>
    <row r="271" spans="8:27" x14ac:dyDescent="0.3">
      <c r="H271" t="s">
        <v>562</v>
      </c>
      <c r="Y271" s="27" t="str">
        <f t="shared" si="4"/>
        <v>043002021404 - Lake Memphremagog</v>
      </c>
      <c r="Z271" s="27" t="s">
        <v>897</v>
      </c>
      <c r="AA271" s="27" t="s">
        <v>1288</v>
      </c>
    </row>
    <row r="272" spans="8:27" x14ac:dyDescent="0.3">
      <c r="H272" t="s">
        <v>563</v>
      </c>
      <c r="Y272" s="27" t="str">
        <f t="shared" si="4"/>
        <v>043002020802 - Headwaters Coaticook River</v>
      </c>
      <c r="Z272" s="27" t="s">
        <v>912</v>
      </c>
      <c r="AA272" s="27" t="s">
        <v>1300</v>
      </c>
    </row>
    <row r="273" spans="8:27" x14ac:dyDescent="0.3">
      <c r="H273" t="s">
        <v>564</v>
      </c>
      <c r="Y273" s="27" t="str">
        <f t="shared" si="4"/>
        <v>043002020801 - Averill Creek</v>
      </c>
      <c r="Z273" s="27" t="s">
        <v>913</v>
      </c>
      <c r="AA273" s="27" t="s">
        <v>1301</v>
      </c>
    </row>
    <row r="274" spans="8:27" x14ac:dyDescent="0.3">
      <c r="H274" t="s">
        <v>565</v>
      </c>
    </row>
    <row r="275" spans="8:27" x14ac:dyDescent="0.3">
      <c r="H275" t="s">
        <v>566</v>
      </c>
    </row>
  </sheetData>
  <sheetProtection algorithmName="SHA-512" hashValue="I5H5AALxbh6yod7Gn5iWbBygtf8yn7U5kAVXzZtEkMFfmeTeQHPGmUMHioS7RG+xWuzngUAh6ThbGmqHDzw2Pg==" saltValue="JAsGKcIQHGd0GBJH2jNK8w==" spinCount="100000" sheet="1" objects="1" scenarios="1"/>
  <autoFilter ref="A1:P1" xr:uid="{00000000-0001-0000-0500-000000000000}"/>
  <sortState xmlns:xlrd2="http://schemas.microsoft.com/office/spreadsheetml/2017/richdata2" ref="G2:G41">
    <sortCondition ref="G2:G41"/>
  </sortState>
  <pageMargins left="0.7" right="0.7" top="0.75" bottom="0.75" header="0" footer="0"/>
  <pageSetup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S100"/>
  <sheetViews>
    <sheetView workbookViewId="0"/>
  </sheetViews>
  <sheetFormatPr defaultColWidth="14.44140625" defaultRowHeight="15" customHeight="1" x14ac:dyDescent="0.3"/>
  <cols>
    <col min="1" max="19" width="8.6640625" customWidth="1"/>
  </cols>
  <sheetData>
    <row r="1" spans="2:19" ht="115.2" x14ac:dyDescent="0.3">
      <c r="B1" s="1" t="s">
        <v>567</v>
      </c>
      <c r="C1" t="s">
        <v>568</v>
      </c>
      <c r="D1">
        <v>44.734589999999997</v>
      </c>
      <c r="E1">
        <v>-72.043509999999998</v>
      </c>
      <c r="F1" t="s">
        <v>207</v>
      </c>
      <c r="J1" t="s">
        <v>81</v>
      </c>
      <c r="K1">
        <v>0.1</v>
      </c>
      <c r="L1" t="s">
        <v>68</v>
      </c>
      <c r="M1">
        <v>0.1</v>
      </c>
      <c r="P1" t="s">
        <v>74</v>
      </c>
      <c r="Q1" s="3">
        <v>43658</v>
      </c>
      <c r="R1" t="s">
        <v>569</v>
      </c>
      <c r="S1" s="2" t="s">
        <v>570</v>
      </c>
    </row>
    <row r="2" spans="2:19" ht="115.2" x14ac:dyDescent="0.3">
      <c r="B2" s="1" t="s">
        <v>571</v>
      </c>
      <c r="C2" t="s">
        <v>568</v>
      </c>
      <c r="D2">
        <v>44.736820000000002</v>
      </c>
      <c r="E2">
        <v>-72.043509999999998</v>
      </c>
      <c r="F2" t="s">
        <v>207</v>
      </c>
      <c r="J2" t="s">
        <v>81</v>
      </c>
      <c r="K2">
        <v>0.1</v>
      </c>
      <c r="L2" t="s">
        <v>68</v>
      </c>
      <c r="M2">
        <v>0.1</v>
      </c>
      <c r="P2" t="s">
        <v>74</v>
      </c>
      <c r="Q2" s="3">
        <v>43718</v>
      </c>
      <c r="R2" t="s">
        <v>569</v>
      </c>
      <c r="S2" s="2" t="s">
        <v>570</v>
      </c>
    </row>
    <row r="3" spans="2:19" ht="115.2" x14ac:dyDescent="0.3">
      <c r="B3" s="1" t="s">
        <v>572</v>
      </c>
      <c r="C3" t="s">
        <v>568</v>
      </c>
      <c r="D3">
        <v>44.648052</v>
      </c>
      <c r="E3">
        <v>-71.651478999999995</v>
      </c>
      <c r="P3" t="s">
        <v>74</v>
      </c>
      <c r="Q3" s="3">
        <v>43690</v>
      </c>
      <c r="R3" t="s">
        <v>573</v>
      </c>
      <c r="S3" s="2" t="s">
        <v>574</v>
      </c>
    </row>
    <row r="4" spans="2:19" ht="115.2" x14ac:dyDescent="0.3">
      <c r="B4" s="1" t="s">
        <v>575</v>
      </c>
      <c r="C4" t="s">
        <v>568</v>
      </c>
      <c r="D4">
        <v>44.648918999999999</v>
      </c>
      <c r="E4">
        <v>-71.651844999999994</v>
      </c>
      <c r="P4" t="s">
        <v>74</v>
      </c>
      <c r="Q4" s="3">
        <v>43690</v>
      </c>
      <c r="R4" t="s">
        <v>573</v>
      </c>
      <c r="S4" s="2" t="s">
        <v>574</v>
      </c>
    </row>
    <row r="5" spans="2:19" ht="100.8" x14ac:dyDescent="0.3">
      <c r="B5" s="1" t="s">
        <v>576</v>
      </c>
      <c r="C5" t="s">
        <v>568</v>
      </c>
      <c r="D5">
        <v>44.659564000000003</v>
      </c>
      <c r="E5">
        <v>-71.651443999999998</v>
      </c>
      <c r="P5" t="s">
        <v>74</v>
      </c>
      <c r="Q5" s="3">
        <v>43691</v>
      </c>
      <c r="R5" t="s">
        <v>573</v>
      </c>
      <c r="S5" s="2" t="s">
        <v>574</v>
      </c>
    </row>
    <row r="6" spans="2:19" ht="115.2" x14ac:dyDescent="0.3">
      <c r="B6" s="1" t="s">
        <v>577</v>
      </c>
      <c r="C6" t="s">
        <v>568</v>
      </c>
      <c r="D6">
        <v>44.661538</v>
      </c>
      <c r="E6">
        <v>-71.649006</v>
      </c>
      <c r="P6" t="s">
        <v>74</v>
      </c>
      <c r="Q6" s="3">
        <v>43693</v>
      </c>
      <c r="R6" t="s">
        <v>573</v>
      </c>
      <c r="S6" s="2" t="s">
        <v>574</v>
      </c>
    </row>
    <row r="7" spans="2:19" ht="72" x14ac:dyDescent="0.3">
      <c r="B7" s="1" t="s">
        <v>578</v>
      </c>
      <c r="C7" t="s">
        <v>568</v>
      </c>
      <c r="D7">
        <v>43.702190000000002</v>
      </c>
      <c r="E7">
        <v>-73.225560000000002</v>
      </c>
      <c r="J7" t="s">
        <v>579</v>
      </c>
      <c r="K7">
        <v>1.1100000000000001</v>
      </c>
      <c r="P7" t="s">
        <v>74</v>
      </c>
      <c r="Q7" s="3">
        <v>43726</v>
      </c>
      <c r="R7" t="s">
        <v>580</v>
      </c>
      <c r="S7" s="2" t="s">
        <v>581</v>
      </c>
    </row>
    <row r="8" spans="2:19" ht="100.8" x14ac:dyDescent="0.3">
      <c r="B8" s="1" t="s">
        <v>582</v>
      </c>
      <c r="C8" t="s">
        <v>568</v>
      </c>
      <c r="D8">
        <v>44.935352999999999</v>
      </c>
      <c r="E8">
        <v>-73.049736999999993</v>
      </c>
      <c r="F8" t="s">
        <v>181</v>
      </c>
      <c r="J8" s="4" t="s">
        <v>583</v>
      </c>
      <c r="K8" s="4">
        <v>9.15</v>
      </c>
      <c r="P8" t="s">
        <v>74</v>
      </c>
      <c r="Q8" s="3">
        <v>43769</v>
      </c>
      <c r="R8" t="s">
        <v>584</v>
      </c>
      <c r="S8" s="2" t="s">
        <v>585</v>
      </c>
    </row>
    <row r="9" spans="2:19" ht="100.8" x14ac:dyDescent="0.3">
      <c r="B9" s="1" t="s">
        <v>586</v>
      </c>
      <c r="C9" t="s">
        <v>568</v>
      </c>
      <c r="D9">
        <v>44.71078</v>
      </c>
      <c r="E9">
        <v>-72.023747999999998</v>
      </c>
      <c r="F9" t="s">
        <v>207</v>
      </c>
      <c r="J9" t="s">
        <v>81</v>
      </c>
      <c r="K9">
        <v>0.7</v>
      </c>
      <c r="P9" t="s">
        <v>74</v>
      </c>
      <c r="Q9" s="3">
        <v>43679</v>
      </c>
      <c r="R9" t="s">
        <v>587</v>
      </c>
      <c r="S9" s="2" t="s">
        <v>588</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dataValidations count="3">
    <dataValidation type="custom" allowBlank="1" showInputMessage="1" showErrorMessage="1" prompt="less than 100 characters - ProjectName must have less than 100 characters" sqref="B1:B9" xr:uid="{00000000-0002-0000-0600-000001000000}">
      <formula1>LT(LEN(B1),(100))</formula1>
    </dataValidation>
    <dataValidation type="decimal" allowBlank="1" showInputMessage="1" showErrorMessage="1" prompt="Longitude for Vermont Should be between -73.5 and -71.4" sqref="E1:E9" xr:uid="{00000000-0002-0000-0600-000003000000}">
      <formula1>-73.5</formula1>
      <formula2>-71.4</formula2>
    </dataValidation>
    <dataValidation type="decimal" allowBlank="1" showInputMessage="1" showErrorMessage="1" prompt="Latitude for Vermont Should be between 42.7 and 45.1" sqref="D1:D9" xr:uid="{00000000-0002-0000-0600-000004000000}">
      <formula1>42.7</formula1>
      <formula2>45.1</formula2>
    </dataValidation>
  </dataValidations>
  <hyperlinks>
    <hyperlink ref="S1" r:id="rId1" xr:uid="{00000000-0004-0000-0600-000000000000}"/>
    <hyperlink ref="S2" r:id="rId2" xr:uid="{00000000-0004-0000-0600-000001000000}"/>
    <hyperlink ref="S3" r:id="rId3" xr:uid="{00000000-0004-0000-0600-000002000000}"/>
    <hyperlink ref="S4" r:id="rId4" xr:uid="{00000000-0004-0000-0600-000003000000}"/>
    <hyperlink ref="S5" r:id="rId5" xr:uid="{00000000-0004-0000-0600-000004000000}"/>
    <hyperlink ref="S6" r:id="rId6" xr:uid="{00000000-0004-0000-0600-000005000000}"/>
    <hyperlink ref="S7" r:id="rId7" xr:uid="{00000000-0004-0000-0600-000006000000}"/>
    <hyperlink ref="S8" r:id="rId8" xr:uid="{00000000-0004-0000-0600-000007000000}"/>
    <hyperlink ref="S9" r:id="rId9" xr:uid="{00000000-0004-0000-0600-000008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600-000002000000}">
          <x14:formula1>
            <xm:f>Dropdowns!$C$2:$C$3</xm:f>
          </x14:formula1>
          <xm:sqref>P1:P9</xm:sqref>
        </x14:dataValidation>
        <x14:dataValidation type="list" allowBlank="1" showErrorMessage="1" xr:uid="{00000000-0002-0000-0600-000006000000}">
          <x14:formula1>
            <xm:f>Dropdowns!$E$2:$E$7</xm:f>
          </x14:formula1>
          <xm:sqref>H1:H9</xm:sqref>
        </x14:dataValidation>
        <x14:dataValidation type="list" allowBlank="1" showErrorMessage="1" xr:uid="{00000000-0002-0000-0600-000007000000}">
          <x14:formula1>
            <xm:f>Dropdowns!$F$2:$F$36</xm:f>
          </x14:formula1>
          <xm:sqref>F1:F9</xm:sqref>
        </x14:dataValidation>
        <x14:dataValidation type="list" allowBlank="1" showErrorMessage="1" xr:uid="{00000000-0002-0000-0600-000000000000}">
          <x14:formula1>
            <xm:f>Dropdowns!#REF!</xm:f>
          </x14:formula1>
          <xm:sqref>J1:J2 L1:L2 J4:J9 L4:L9 N1:N9 C1:C9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2060"/>
    <outlinePr summaryBelow="0"/>
  </sheetPr>
  <dimension ref="A1:EF102"/>
  <sheetViews>
    <sheetView tabSelected="1" zoomScaleNormal="100" workbookViewId="0">
      <pane ySplit="6" topLeftCell="A7" activePane="bottomLeft" state="frozen"/>
      <selection pane="bottomLeft" activeCell="E21" sqref="E21"/>
    </sheetView>
  </sheetViews>
  <sheetFormatPr defaultColWidth="14.44140625" defaultRowHeight="0" customHeight="1" zeroHeight="1" x14ac:dyDescent="0.3"/>
  <cols>
    <col min="1" max="1" width="38.6640625" customWidth="1"/>
    <col min="2" max="2" width="14.33203125" customWidth="1"/>
    <col min="3" max="3" width="18.33203125" customWidth="1"/>
    <col min="4" max="4" width="23.33203125" customWidth="1"/>
    <col min="5" max="5" width="33.6640625" customWidth="1"/>
    <col min="6" max="6" width="37.44140625" customWidth="1"/>
    <col min="7" max="7" width="15.6640625" customWidth="1"/>
    <col min="8" max="8" width="16.6640625" customWidth="1"/>
    <col min="9" max="9" width="15.33203125" customWidth="1"/>
    <col min="10" max="11" width="22.88671875" customWidth="1"/>
    <col min="12" max="13" width="15.109375" customWidth="1"/>
    <col min="14" max="14" width="19.5546875" customWidth="1"/>
    <col min="15" max="15" width="23.33203125" customWidth="1"/>
    <col min="16" max="16" width="24.33203125" customWidth="1"/>
    <col min="17" max="17" width="16.6640625" customWidth="1"/>
    <col min="18" max="18" width="16.109375" bestFit="1" customWidth="1"/>
    <col min="19" max="20" width="16.109375" customWidth="1"/>
    <col min="21" max="21" width="34.33203125" bestFit="1" customWidth="1"/>
    <col min="22" max="22" width="18.88671875" customWidth="1"/>
    <col min="23" max="23" width="33.109375" bestFit="1" customWidth="1"/>
    <col min="24" max="24" width="18.6640625" customWidth="1"/>
    <col min="25" max="25" width="23.5546875" customWidth="1"/>
    <col min="26" max="26" width="28.33203125" customWidth="1"/>
    <col min="27" max="27" width="14.44140625" customWidth="1"/>
    <col min="28" max="28" width="12.6640625" customWidth="1"/>
    <col min="29" max="31" width="14.44140625" customWidth="1"/>
    <col min="32" max="33" width="17" customWidth="1"/>
    <col min="34" max="34" width="12.6640625" customWidth="1"/>
    <col min="35" max="36" width="14.44140625" customWidth="1"/>
    <col min="37" max="40" width="16.5546875" customWidth="1"/>
    <col min="41" max="41" width="19.6640625" customWidth="1"/>
    <col min="42" max="43" width="16.5546875" customWidth="1"/>
    <col min="44" max="44" width="14.44140625" customWidth="1"/>
    <col min="45" max="45" width="15.109375" customWidth="1"/>
    <col min="55" max="55" width="16" customWidth="1"/>
    <col min="62" max="62" width="16.6640625" customWidth="1"/>
    <col min="65" max="65" width="14.33203125" customWidth="1"/>
    <col min="78" max="102" width="24.5546875" style="9" customWidth="1"/>
    <col min="104" max="104" width="18.6640625" customWidth="1"/>
    <col min="105" max="106" width="14.44140625" customWidth="1"/>
    <col min="112" max="113" width="12.5546875" customWidth="1"/>
    <col min="114" max="123" width="14.44140625" customWidth="1"/>
    <col min="124" max="125" width="17.33203125" customWidth="1"/>
    <col min="131" max="131" width="40.6640625" customWidth="1"/>
  </cols>
  <sheetData>
    <row r="1" spans="1:136" ht="16.2" customHeight="1" thickBot="1" x14ac:dyDescent="0.4">
      <c r="A1" s="83" t="s">
        <v>1356</v>
      </c>
      <c r="B1" s="83"/>
      <c r="C1" s="83"/>
      <c r="D1" s="83"/>
      <c r="E1" s="83"/>
      <c r="F1" s="52" t="s">
        <v>998</v>
      </c>
      <c r="G1" s="52"/>
      <c r="AE1" s="45"/>
      <c r="BZ1"/>
      <c r="CA1"/>
      <c r="CB1"/>
      <c r="CC1"/>
      <c r="CD1"/>
      <c r="CE1"/>
      <c r="CF1"/>
      <c r="CG1"/>
      <c r="CH1"/>
      <c r="CI1"/>
      <c r="CJ1"/>
      <c r="CK1"/>
      <c r="CL1"/>
      <c r="CM1"/>
      <c r="CN1"/>
      <c r="CO1"/>
      <c r="CP1"/>
      <c r="CQ1"/>
      <c r="CR1"/>
      <c r="CS1"/>
      <c r="CT1"/>
      <c r="CU1"/>
      <c r="CV1"/>
      <c r="CW1"/>
      <c r="CX1"/>
    </row>
    <row r="2" spans="1:136" ht="16.2" customHeight="1" thickTop="1" x14ac:dyDescent="0.3">
      <c r="A2" s="10" t="s">
        <v>1317</v>
      </c>
      <c r="B2" s="84"/>
      <c r="C2" s="85"/>
      <c r="D2" s="85"/>
      <c r="E2" s="86"/>
      <c r="F2" s="53"/>
      <c r="G2" s="54" t="s">
        <v>590</v>
      </c>
      <c r="H2" s="8"/>
      <c r="U2" s="5"/>
      <c r="AE2" s="45"/>
    </row>
    <row r="3" spans="1:136" ht="16.2" customHeight="1" x14ac:dyDescent="0.3">
      <c r="A3" s="56" t="s">
        <v>1</v>
      </c>
      <c r="B3" s="87"/>
      <c r="C3" s="87"/>
      <c r="D3" s="87"/>
      <c r="E3" s="87"/>
      <c r="F3" s="55"/>
      <c r="G3" s="54" t="s">
        <v>1305</v>
      </c>
      <c r="U3" s="5"/>
      <c r="AE3" s="45"/>
    </row>
    <row r="4" spans="1:136" s="8" customFormat="1" ht="49.2" customHeight="1" x14ac:dyDescent="0.3">
      <c r="A4" s="91" t="s">
        <v>1314</v>
      </c>
      <c r="B4" s="91"/>
      <c r="C4" s="91"/>
      <c r="D4" s="91"/>
      <c r="E4" s="91"/>
      <c r="F4" s="91"/>
      <c r="G4" s="91"/>
      <c r="V4" s="13"/>
      <c r="AE4" s="46"/>
      <c r="BZ4" s="30"/>
      <c r="CA4" s="30"/>
      <c r="CB4" s="30"/>
      <c r="CC4" s="30"/>
      <c r="CD4" s="30"/>
      <c r="CE4" s="30"/>
      <c r="CF4" s="30"/>
      <c r="CG4" s="30"/>
      <c r="CH4" s="30"/>
      <c r="CI4" s="30"/>
      <c r="CJ4" s="30"/>
      <c r="CK4" s="30"/>
      <c r="CL4" s="30"/>
      <c r="CM4" s="30"/>
      <c r="CN4" s="30"/>
      <c r="CO4" s="30"/>
      <c r="CP4" s="30"/>
      <c r="CQ4" s="30"/>
      <c r="CR4" s="30"/>
      <c r="CS4" s="30"/>
      <c r="CT4" s="30"/>
      <c r="CU4" s="30"/>
      <c r="CV4" s="30"/>
      <c r="CW4" s="30"/>
      <c r="CX4" s="30"/>
    </row>
    <row r="5" spans="1:136" s="8" customFormat="1" ht="36" customHeight="1" x14ac:dyDescent="0.3">
      <c r="A5" s="92" t="s">
        <v>2</v>
      </c>
      <c r="B5" s="93"/>
      <c r="C5" s="93"/>
      <c r="D5" s="93"/>
      <c r="E5" s="93"/>
      <c r="F5" s="93"/>
      <c r="G5" s="93"/>
      <c r="H5" s="93"/>
      <c r="I5" s="93"/>
      <c r="J5" s="94"/>
      <c r="K5" s="98" t="s">
        <v>1303</v>
      </c>
      <c r="L5" s="99"/>
      <c r="M5" s="99"/>
      <c r="N5" s="99"/>
      <c r="O5" s="99"/>
      <c r="P5" s="100"/>
      <c r="Q5" s="95" t="s">
        <v>1304</v>
      </c>
      <c r="R5" s="96"/>
      <c r="S5" s="96"/>
      <c r="T5" s="96"/>
      <c r="U5" s="96"/>
      <c r="V5" s="96"/>
      <c r="W5" s="96"/>
      <c r="X5" s="97"/>
      <c r="Y5" s="51"/>
      <c r="Z5" s="90" t="s">
        <v>991</v>
      </c>
      <c r="AA5" s="90"/>
      <c r="AB5" s="90"/>
      <c r="AC5" s="90"/>
      <c r="AD5" s="90"/>
      <c r="AE5" s="90"/>
      <c r="AF5" s="90"/>
      <c r="AG5" s="90"/>
      <c r="AH5" s="90"/>
      <c r="AI5" s="90"/>
      <c r="AJ5" s="90"/>
      <c r="AK5" s="90"/>
      <c r="AL5" s="90"/>
      <c r="AM5" s="90"/>
      <c r="AN5" s="90"/>
      <c r="AO5" s="90"/>
      <c r="AP5" s="90"/>
      <c r="AQ5" s="90"/>
      <c r="AR5" s="90"/>
      <c r="AS5" s="89" t="s">
        <v>1315</v>
      </c>
      <c r="AT5" s="89"/>
      <c r="AU5" s="89"/>
      <c r="AV5" s="89"/>
      <c r="AW5" s="89"/>
      <c r="AX5" s="89"/>
      <c r="AY5" s="89"/>
      <c r="AZ5" s="89"/>
      <c r="BA5" s="89"/>
      <c r="BB5" s="89"/>
      <c r="BC5" s="89"/>
      <c r="BD5" s="89"/>
      <c r="BE5" s="89"/>
      <c r="BF5" s="89"/>
      <c r="BG5" s="89"/>
      <c r="BH5" s="89"/>
      <c r="BI5" s="89"/>
      <c r="BJ5" s="89"/>
      <c r="BK5" s="89"/>
      <c r="BL5" s="89"/>
      <c r="BM5" s="89"/>
      <c r="BN5" s="88" t="s">
        <v>992</v>
      </c>
      <c r="BO5" s="88"/>
      <c r="BP5" s="88"/>
      <c r="BQ5" s="88"/>
      <c r="BR5" s="88"/>
      <c r="BS5" s="88"/>
      <c r="BT5" s="88"/>
      <c r="BU5" s="88"/>
      <c r="BV5" s="88"/>
      <c r="BW5" s="88"/>
      <c r="BX5" s="88"/>
      <c r="BY5" s="88"/>
      <c r="BZ5" s="82" t="s">
        <v>993</v>
      </c>
      <c r="CA5" s="82"/>
      <c r="CB5" s="82"/>
      <c r="CC5" s="82"/>
      <c r="CD5" s="82"/>
      <c r="CE5" s="82"/>
      <c r="CF5" s="82"/>
      <c r="CG5" s="82"/>
      <c r="CH5" s="82"/>
      <c r="CI5" s="82"/>
      <c r="CJ5" s="82"/>
      <c r="CK5" s="82"/>
      <c r="CL5" s="82"/>
      <c r="CM5" s="82"/>
      <c r="CN5" s="82"/>
      <c r="CO5" s="82"/>
      <c r="CP5" s="82"/>
      <c r="CQ5" s="82"/>
      <c r="CR5" s="82"/>
      <c r="CS5" s="82"/>
      <c r="CT5" s="82"/>
      <c r="CU5" s="82"/>
      <c r="CV5" s="82"/>
      <c r="CW5" s="82"/>
      <c r="CX5" s="82"/>
      <c r="CY5" s="81" t="s">
        <v>994</v>
      </c>
      <c r="CZ5" s="81"/>
      <c r="DA5" s="81"/>
      <c r="DB5" s="81"/>
      <c r="DC5" s="81"/>
      <c r="DD5" s="81"/>
      <c r="DE5" s="81"/>
      <c r="DF5" s="81"/>
      <c r="DG5" s="81"/>
      <c r="DH5" s="81"/>
      <c r="DI5" s="81"/>
      <c r="DJ5" s="79" t="s">
        <v>995</v>
      </c>
      <c r="DK5" s="79"/>
      <c r="DL5" s="79"/>
      <c r="DM5" s="79"/>
      <c r="DN5" s="79"/>
      <c r="DO5" s="79"/>
      <c r="DP5" s="79"/>
      <c r="DQ5" s="79"/>
      <c r="DR5" s="79"/>
      <c r="DS5" s="79"/>
      <c r="DT5" s="79"/>
      <c r="DU5" s="79"/>
      <c r="DV5" s="80" t="s">
        <v>1007</v>
      </c>
      <c r="DW5" s="80"/>
      <c r="DX5" s="80"/>
      <c r="DY5" s="80"/>
      <c r="DZ5" s="80"/>
      <c r="EA5" s="80"/>
      <c r="EB5" s="80"/>
      <c r="EC5" s="80"/>
      <c r="ED5" s="80"/>
      <c r="EE5" s="80"/>
      <c r="EF5" s="80"/>
    </row>
    <row r="6" spans="1:136" s="8" customFormat="1" ht="78.599999999999994" customHeight="1" x14ac:dyDescent="0.3">
      <c r="A6" s="14" t="s">
        <v>3</v>
      </c>
      <c r="B6" s="39" t="s">
        <v>4</v>
      </c>
      <c r="C6" s="14" t="s">
        <v>920</v>
      </c>
      <c r="D6" s="14" t="s">
        <v>594</v>
      </c>
      <c r="E6" s="14" t="s">
        <v>595</v>
      </c>
      <c r="F6" s="14" t="s">
        <v>5</v>
      </c>
      <c r="G6" s="14" t="s">
        <v>598</v>
      </c>
      <c r="H6" s="14" t="s">
        <v>599</v>
      </c>
      <c r="I6" s="14" t="s">
        <v>600</v>
      </c>
      <c r="J6" s="14" t="s">
        <v>921</v>
      </c>
      <c r="K6" s="33" t="s">
        <v>1522</v>
      </c>
      <c r="L6" s="33" t="s">
        <v>1329</v>
      </c>
      <c r="M6" s="33" t="s">
        <v>1521</v>
      </c>
      <c r="N6" s="33" t="s">
        <v>1302</v>
      </c>
      <c r="O6" s="33" t="s">
        <v>1328</v>
      </c>
      <c r="P6" s="33" t="s">
        <v>1330</v>
      </c>
      <c r="Q6" s="77" t="s">
        <v>1355</v>
      </c>
      <c r="R6" s="77" t="s">
        <v>1519</v>
      </c>
      <c r="S6" s="77" t="s">
        <v>1520</v>
      </c>
      <c r="T6" s="77" t="s">
        <v>6</v>
      </c>
      <c r="U6" s="77" t="s">
        <v>7</v>
      </c>
      <c r="V6" s="77" t="s">
        <v>8</v>
      </c>
      <c r="W6" s="77" t="s">
        <v>9</v>
      </c>
      <c r="X6" s="77" t="s">
        <v>10</v>
      </c>
      <c r="Y6" s="14" t="s">
        <v>1044</v>
      </c>
      <c r="Z6" s="38" t="s">
        <v>11</v>
      </c>
      <c r="AA6" s="38" t="s">
        <v>1039</v>
      </c>
      <c r="AB6" s="38" t="s">
        <v>1020</v>
      </c>
      <c r="AC6" s="38" t="s">
        <v>1021</v>
      </c>
      <c r="AD6" s="38" t="s">
        <v>12</v>
      </c>
      <c r="AE6" s="38" t="s">
        <v>13</v>
      </c>
      <c r="AF6" s="38" t="s">
        <v>14</v>
      </c>
      <c r="AG6" s="38" t="s">
        <v>15</v>
      </c>
      <c r="AH6" s="38" t="s">
        <v>16</v>
      </c>
      <c r="AI6" s="38" t="s">
        <v>17</v>
      </c>
      <c r="AJ6" s="38" t="s">
        <v>18</v>
      </c>
      <c r="AK6" s="38" t="s">
        <v>19</v>
      </c>
      <c r="AL6" s="41" t="s">
        <v>20</v>
      </c>
      <c r="AM6" s="41" t="s">
        <v>21</v>
      </c>
      <c r="AN6" s="41" t="s">
        <v>22</v>
      </c>
      <c r="AO6" s="38" t="s">
        <v>1524</v>
      </c>
      <c r="AP6" s="38" t="s">
        <v>1525</v>
      </c>
      <c r="AQ6" s="38" t="s">
        <v>1529</v>
      </c>
      <c r="AR6" s="38" t="s">
        <v>23</v>
      </c>
      <c r="AS6" s="34" t="s">
        <v>1022</v>
      </c>
      <c r="AT6" s="34" t="s">
        <v>1023</v>
      </c>
      <c r="AU6" s="35" t="s">
        <v>1505</v>
      </c>
      <c r="AV6" s="35" t="s">
        <v>24</v>
      </c>
      <c r="AW6" s="35" t="s">
        <v>25</v>
      </c>
      <c r="AX6" s="34" t="s">
        <v>26</v>
      </c>
      <c r="AY6" s="36" t="s">
        <v>27</v>
      </c>
      <c r="AZ6" s="36" t="s">
        <v>28</v>
      </c>
      <c r="BA6" s="36" t="s">
        <v>29</v>
      </c>
      <c r="BB6" s="36" t="s">
        <v>30</v>
      </c>
      <c r="BC6" s="36" t="s">
        <v>31</v>
      </c>
      <c r="BD6" s="36" t="s">
        <v>32</v>
      </c>
      <c r="BE6" s="36" t="s">
        <v>33</v>
      </c>
      <c r="BF6" s="36" t="s">
        <v>34</v>
      </c>
      <c r="BG6" s="36" t="s">
        <v>35</v>
      </c>
      <c r="BH6" s="36" t="s">
        <v>36</v>
      </c>
      <c r="BI6" s="36" t="s">
        <v>37</v>
      </c>
      <c r="BJ6" s="36" t="s">
        <v>38</v>
      </c>
      <c r="BK6" s="36" t="s">
        <v>39</v>
      </c>
      <c r="BL6" s="34" t="s">
        <v>1038</v>
      </c>
      <c r="BM6" s="37" t="s">
        <v>40</v>
      </c>
      <c r="BN6" s="19" t="s">
        <v>990</v>
      </c>
      <c r="BO6" s="20" t="s">
        <v>1020</v>
      </c>
      <c r="BP6" s="20" t="s">
        <v>1021</v>
      </c>
      <c r="BQ6" s="20" t="s">
        <v>12</v>
      </c>
      <c r="BR6" s="19" t="s">
        <v>41</v>
      </c>
      <c r="BS6" s="19" t="s">
        <v>42</v>
      </c>
      <c r="BT6" s="19" t="s">
        <v>997</v>
      </c>
      <c r="BU6" s="19" t="s">
        <v>989</v>
      </c>
      <c r="BV6" s="19" t="s">
        <v>1006</v>
      </c>
      <c r="BW6" s="19" t="s">
        <v>1309</v>
      </c>
      <c r="BX6" s="19" t="s">
        <v>1036</v>
      </c>
      <c r="BY6" s="19" t="s">
        <v>43</v>
      </c>
      <c r="BZ6" s="31" t="s">
        <v>956</v>
      </c>
      <c r="CA6" s="31" t="s">
        <v>939</v>
      </c>
      <c r="CB6" s="31" t="s">
        <v>940</v>
      </c>
      <c r="CC6" s="31" t="s">
        <v>941</v>
      </c>
      <c r="CD6" s="31" t="s">
        <v>942</v>
      </c>
      <c r="CE6" s="31" t="s">
        <v>943</v>
      </c>
      <c r="CF6" s="31" t="s">
        <v>944</v>
      </c>
      <c r="CG6" s="31" t="s">
        <v>945</v>
      </c>
      <c r="CH6" s="31" t="s">
        <v>946</v>
      </c>
      <c r="CI6" s="31" t="s">
        <v>951</v>
      </c>
      <c r="CJ6" s="31" t="s">
        <v>947</v>
      </c>
      <c r="CK6" s="31" t="s">
        <v>948</v>
      </c>
      <c r="CL6" s="31" t="s">
        <v>949</v>
      </c>
      <c r="CM6" s="31" t="s">
        <v>982</v>
      </c>
      <c r="CN6" s="31" t="s">
        <v>1017</v>
      </c>
      <c r="CO6" s="31" t="s">
        <v>1016</v>
      </c>
      <c r="CP6" s="31" t="s">
        <v>1313</v>
      </c>
      <c r="CQ6" s="31" t="s">
        <v>1307</v>
      </c>
      <c r="CR6" s="31" t="s">
        <v>950</v>
      </c>
      <c r="CS6" s="31" t="s">
        <v>947</v>
      </c>
      <c r="CT6" s="44" t="s">
        <v>1310</v>
      </c>
      <c r="CU6" s="44" t="s">
        <v>1311</v>
      </c>
      <c r="CV6" s="44" t="s">
        <v>1312</v>
      </c>
      <c r="CW6" s="31" t="s">
        <v>1037</v>
      </c>
      <c r="CX6" s="31" t="s">
        <v>1043</v>
      </c>
      <c r="CY6" s="49" t="s">
        <v>12</v>
      </c>
      <c r="CZ6" s="49" t="s">
        <v>983</v>
      </c>
      <c r="DA6" s="49" t="s">
        <v>1024</v>
      </c>
      <c r="DB6" s="49" t="s">
        <v>1025</v>
      </c>
      <c r="DC6" s="49" t="s">
        <v>641</v>
      </c>
      <c r="DD6" s="49" t="s">
        <v>1358</v>
      </c>
      <c r="DE6" s="49" t="s">
        <v>1030</v>
      </c>
      <c r="DF6" s="49" t="s">
        <v>640</v>
      </c>
      <c r="DG6" s="49" t="s">
        <v>639</v>
      </c>
      <c r="DH6" s="49" t="s">
        <v>1036</v>
      </c>
      <c r="DI6" s="49" t="s">
        <v>1042</v>
      </c>
      <c r="DJ6" s="50" t="s">
        <v>601</v>
      </c>
      <c r="DK6" s="50" t="s">
        <v>642</v>
      </c>
      <c r="DL6" s="50" t="s">
        <v>643</v>
      </c>
      <c r="DM6" s="50" t="s">
        <v>1024</v>
      </c>
      <c r="DN6" s="50" t="s">
        <v>1025</v>
      </c>
      <c r="DO6" s="50" t="s">
        <v>644</v>
      </c>
      <c r="DP6" s="50" t="s">
        <v>1357</v>
      </c>
      <c r="DQ6" s="50" t="s">
        <v>919</v>
      </c>
      <c r="DR6" s="50" t="s">
        <v>640</v>
      </c>
      <c r="DS6" s="50" t="s">
        <v>639</v>
      </c>
      <c r="DT6" s="50" t="s">
        <v>1036</v>
      </c>
      <c r="DU6" s="50" t="s">
        <v>1041</v>
      </c>
      <c r="DV6" s="48" t="s">
        <v>623</v>
      </c>
      <c r="DW6" s="48" t="s">
        <v>1026</v>
      </c>
      <c r="DX6" s="48" t="s">
        <v>1027</v>
      </c>
      <c r="DY6" s="48" t="s">
        <v>624</v>
      </c>
      <c r="DZ6" s="48" t="s">
        <v>625</v>
      </c>
      <c r="EA6" s="48" t="s">
        <v>626</v>
      </c>
      <c r="EB6" s="48" t="s">
        <v>627</v>
      </c>
      <c r="EC6" s="48" t="s">
        <v>616</v>
      </c>
      <c r="ED6" s="48" t="s">
        <v>617</v>
      </c>
      <c r="EE6" s="48" t="s">
        <v>1034</v>
      </c>
      <c r="EF6" s="48" t="s">
        <v>1040</v>
      </c>
    </row>
    <row r="7" spans="1:136" ht="13.95" customHeight="1" x14ac:dyDescent="0.3">
      <c r="B7" s="6"/>
      <c r="C7" s="6"/>
      <c r="D7" s="57"/>
      <c r="E7" s="1"/>
      <c r="N7" s="58"/>
      <c r="O7" s="12"/>
      <c r="P7" s="3"/>
      <c r="Q7" s="12"/>
      <c r="T7" s="3"/>
      <c r="V7" s="5"/>
      <c r="X7" s="5"/>
      <c r="Z7" s="3" t="s">
        <v>110</v>
      </c>
      <c r="AA7" s="3"/>
      <c r="AE7" s="45"/>
      <c r="AR7" s="3"/>
      <c r="AX7" s="16">
        <f>(AV7*AW7)/43560</f>
        <v>0</v>
      </c>
      <c r="AZ7" s="16">
        <f>AX7*5</f>
        <v>0</v>
      </c>
      <c r="BB7" s="17"/>
      <c r="BC7" s="47">
        <f>BB7*AZ7</f>
        <v>0</v>
      </c>
      <c r="BE7" s="17"/>
      <c r="BF7" s="47">
        <f>BE7*AZ7</f>
        <v>0</v>
      </c>
      <c r="BH7" s="17"/>
      <c r="BI7" s="47">
        <f>BH7*AZ7</f>
        <v>0</v>
      </c>
      <c r="BJ7" s="18"/>
      <c r="BK7" s="17">
        <f>BH7+BE7+BB7</f>
        <v>0</v>
      </c>
      <c r="BL7" s="3"/>
      <c r="BX7" s="3"/>
      <c r="DD7" s="71"/>
      <c r="DP7" s="71"/>
    </row>
    <row r="8" spans="1:136" ht="13.95" customHeight="1" x14ac:dyDescent="0.3">
      <c r="A8" s="6"/>
      <c r="B8" s="6"/>
      <c r="C8" s="6"/>
      <c r="D8" s="1"/>
      <c r="E8" s="1"/>
      <c r="O8" s="7"/>
      <c r="Q8" s="7"/>
      <c r="V8" s="5"/>
      <c r="X8" s="5"/>
      <c r="AE8" s="45"/>
      <c r="AR8" s="3"/>
      <c r="AX8" s="16">
        <f t="shared" ref="AX8:AX71" si="0">(AV8*AW8)/43560</f>
        <v>0</v>
      </c>
      <c r="AZ8" s="16">
        <f t="shared" ref="AZ8:AZ71" si="1">AX8*5</f>
        <v>0</v>
      </c>
      <c r="BB8" s="17"/>
      <c r="BC8" s="47">
        <f t="shared" ref="BC8:BC71" si="2">BB8*AZ8</f>
        <v>0</v>
      </c>
      <c r="BE8" s="17"/>
      <c r="BF8" s="47">
        <f t="shared" ref="BF8:BF71" si="3">BE8*AZ8</f>
        <v>0</v>
      </c>
      <c r="BH8" s="17"/>
      <c r="BI8" s="47">
        <f t="shared" ref="BI8:BI71" si="4">BH8*AZ8</f>
        <v>0</v>
      </c>
      <c r="BJ8" s="18"/>
      <c r="BK8" s="17">
        <f t="shared" ref="BK8:BK71" si="5">BH8+BE8+BB8</f>
        <v>0</v>
      </c>
      <c r="DD8" s="71"/>
      <c r="DP8" s="71"/>
    </row>
    <row r="9" spans="1:136" ht="13.95" customHeight="1" x14ac:dyDescent="0.3">
      <c r="A9" s="6"/>
      <c r="B9" s="6"/>
      <c r="C9" s="6"/>
      <c r="D9" s="1"/>
      <c r="E9" s="1"/>
      <c r="O9" s="7"/>
      <c r="Q9" s="7"/>
      <c r="V9" s="5"/>
      <c r="X9" s="5"/>
      <c r="AE9" s="45"/>
      <c r="AR9" s="3"/>
      <c r="AX9" s="16">
        <f t="shared" si="0"/>
        <v>0</v>
      </c>
      <c r="AZ9" s="16">
        <f t="shared" si="1"/>
        <v>0</v>
      </c>
      <c r="BB9" s="17"/>
      <c r="BC9" s="47">
        <f t="shared" si="2"/>
        <v>0</v>
      </c>
      <c r="BE9" s="17"/>
      <c r="BF9" s="47">
        <f t="shared" si="3"/>
        <v>0</v>
      </c>
      <c r="BH9" s="17"/>
      <c r="BI9" s="47">
        <f t="shared" si="4"/>
        <v>0</v>
      </c>
      <c r="BJ9" s="18"/>
      <c r="BK9" s="17">
        <f t="shared" si="5"/>
        <v>0</v>
      </c>
      <c r="DD9" s="71"/>
      <c r="DP9" s="71"/>
    </row>
    <row r="10" spans="1:136" ht="13.95" customHeight="1" x14ac:dyDescent="0.3">
      <c r="A10" s="6"/>
      <c r="B10" s="6"/>
      <c r="C10" s="6"/>
      <c r="D10" s="1"/>
      <c r="E10" s="1"/>
      <c r="O10" s="7"/>
      <c r="Q10" s="7"/>
      <c r="V10" s="5"/>
      <c r="X10" s="5"/>
      <c r="AE10" s="45"/>
      <c r="AR10" s="3"/>
      <c r="AX10" s="16">
        <f t="shared" si="0"/>
        <v>0</v>
      </c>
      <c r="AZ10" s="16">
        <f t="shared" si="1"/>
        <v>0</v>
      </c>
      <c r="BB10" s="17"/>
      <c r="BC10" s="47">
        <f t="shared" si="2"/>
        <v>0</v>
      </c>
      <c r="BE10" s="17"/>
      <c r="BF10" s="47">
        <f t="shared" si="3"/>
        <v>0</v>
      </c>
      <c r="BH10" s="17"/>
      <c r="BI10" s="47">
        <f t="shared" si="4"/>
        <v>0</v>
      </c>
      <c r="BJ10" s="18"/>
      <c r="BK10" s="17">
        <f t="shared" si="5"/>
        <v>0</v>
      </c>
      <c r="DD10" s="71"/>
      <c r="DP10" s="71"/>
    </row>
    <row r="11" spans="1:136" ht="13.95" customHeight="1" x14ac:dyDescent="0.3">
      <c r="A11" s="6"/>
      <c r="B11" s="6"/>
      <c r="C11" s="6"/>
      <c r="D11" s="1"/>
      <c r="E11" s="1"/>
      <c r="O11" s="7"/>
      <c r="Q11" s="7"/>
      <c r="V11" s="5"/>
      <c r="X11" s="5"/>
      <c r="AE11" s="45"/>
      <c r="AR11" s="3"/>
      <c r="AX11" s="16">
        <f t="shared" si="0"/>
        <v>0</v>
      </c>
      <c r="AZ11" s="16">
        <f t="shared" si="1"/>
        <v>0</v>
      </c>
      <c r="BB11" s="17"/>
      <c r="BC11" s="47">
        <f t="shared" si="2"/>
        <v>0</v>
      </c>
      <c r="BE11" s="17"/>
      <c r="BF11" s="47">
        <f t="shared" si="3"/>
        <v>0</v>
      </c>
      <c r="BH11" s="17"/>
      <c r="BI11" s="47">
        <f t="shared" si="4"/>
        <v>0</v>
      </c>
      <c r="BJ11" s="18"/>
      <c r="BK11" s="17">
        <f t="shared" si="5"/>
        <v>0</v>
      </c>
      <c r="DD11" s="71"/>
      <c r="DP11" s="71"/>
    </row>
    <row r="12" spans="1:136" ht="13.95" customHeight="1" x14ac:dyDescent="0.3">
      <c r="A12" s="6"/>
      <c r="B12" s="6"/>
      <c r="C12" s="6"/>
      <c r="D12" s="1"/>
      <c r="E12" s="1"/>
      <c r="O12" s="7"/>
      <c r="Q12" s="7"/>
      <c r="V12" s="5"/>
      <c r="X12" s="5"/>
      <c r="AE12" s="45"/>
      <c r="AR12" s="3"/>
      <c r="AX12" s="16">
        <f t="shared" si="0"/>
        <v>0</v>
      </c>
      <c r="AZ12" s="16">
        <f t="shared" si="1"/>
        <v>0</v>
      </c>
      <c r="BB12" s="17"/>
      <c r="BC12" s="47">
        <f t="shared" si="2"/>
        <v>0</v>
      </c>
      <c r="BE12" s="17"/>
      <c r="BF12" s="47">
        <f t="shared" si="3"/>
        <v>0</v>
      </c>
      <c r="BH12" s="17"/>
      <c r="BI12" s="47">
        <f t="shared" si="4"/>
        <v>0</v>
      </c>
      <c r="BJ12" s="18"/>
      <c r="BK12" s="17">
        <f t="shared" si="5"/>
        <v>0</v>
      </c>
      <c r="DD12" s="71"/>
      <c r="DP12" s="71"/>
    </row>
    <row r="13" spans="1:136" ht="13.95" customHeight="1" x14ac:dyDescent="0.3">
      <c r="A13" s="6"/>
      <c r="B13" s="6"/>
      <c r="C13" s="6"/>
      <c r="D13" s="1"/>
      <c r="E13" s="1"/>
      <c r="O13" s="7"/>
      <c r="Q13" s="7"/>
      <c r="V13" s="5"/>
      <c r="X13" s="5"/>
      <c r="AE13" s="45"/>
      <c r="AR13" s="3"/>
      <c r="AX13" s="16">
        <f t="shared" si="0"/>
        <v>0</v>
      </c>
      <c r="AZ13" s="16">
        <f t="shared" si="1"/>
        <v>0</v>
      </c>
      <c r="BB13" s="17"/>
      <c r="BC13" s="47">
        <f t="shared" si="2"/>
        <v>0</v>
      </c>
      <c r="BE13" s="17"/>
      <c r="BF13" s="47">
        <f t="shared" si="3"/>
        <v>0</v>
      </c>
      <c r="BH13" s="17"/>
      <c r="BI13" s="47">
        <f t="shared" si="4"/>
        <v>0</v>
      </c>
      <c r="BJ13" s="18"/>
      <c r="BK13" s="17">
        <f t="shared" si="5"/>
        <v>0</v>
      </c>
      <c r="DD13" s="71"/>
      <c r="DP13" s="71"/>
    </row>
    <row r="14" spans="1:136" ht="13.95" customHeight="1" x14ac:dyDescent="0.3">
      <c r="A14" s="6"/>
      <c r="B14" s="6"/>
      <c r="C14" s="6"/>
      <c r="D14" s="1"/>
      <c r="E14" s="1"/>
      <c r="O14" s="7"/>
      <c r="Q14" s="7"/>
      <c r="V14" s="5"/>
      <c r="X14" s="5"/>
      <c r="AE14" s="45"/>
      <c r="AR14" s="3"/>
      <c r="AX14" s="16">
        <f t="shared" si="0"/>
        <v>0</v>
      </c>
      <c r="AZ14" s="16">
        <f t="shared" si="1"/>
        <v>0</v>
      </c>
      <c r="BB14" s="17"/>
      <c r="BC14" s="47">
        <f t="shared" si="2"/>
        <v>0</v>
      </c>
      <c r="BE14" s="17"/>
      <c r="BF14" s="47">
        <f t="shared" si="3"/>
        <v>0</v>
      </c>
      <c r="BH14" s="17"/>
      <c r="BI14" s="47">
        <f t="shared" si="4"/>
        <v>0</v>
      </c>
      <c r="BJ14" s="18"/>
      <c r="BK14" s="17">
        <f t="shared" si="5"/>
        <v>0</v>
      </c>
      <c r="DD14" s="71"/>
      <c r="DP14" s="71"/>
    </row>
    <row r="15" spans="1:136" ht="13.95" customHeight="1" x14ac:dyDescent="0.3">
      <c r="A15" s="6"/>
      <c r="B15" s="6"/>
      <c r="C15" s="6"/>
      <c r="D15" s="1"/>
      <c r="E15" s="1"/>
      <c r="O15" s="7"/>
      <c r="Q15" s="7"/>
      <c r="V15" s="5"/>
      <c r="X15" s="5"/>
      <c r="AE15" s="45"/>
      <c r="AR15" s="3"/>
      <c r="AX15" s="16">
        <f t="shared" si="0"/>
        <v>0</v>
      </c>
      <c r="AZ15" s="16">
        <f t="shared" si="1"/>
        <v>0</v>
      </c>
      <c r="BB15" s="17"/>
      <c r="BC15" s="47">
        <f t="shared" si="2"/>
        <v>0</v>
      </c>
      <c r="BE15" s="17"/>
      <c r="BF15" s="47">
        <f t="shared" si="3"/>
        <v>0</v>
      </c>
      <c r="BH15" s="17"/>
      <c r="BI15" s="47">
        <f t="shared" si="4"/>
        <v>0</v>
      </c>
      <c r="BJ15" s="18"/>
      <c r="BK15" s="17">
        <f t="shared" si="5"/>
        <v>0</v>
      </c>
      <c r="DD15" s="71"/>
      <c r="DP15" s="71"/>
    </row>
    <row r="16" spans="1:136" ht="13.95" customHeight="1" x14ac:dyDescent="0.3">
      <c r="A16" s="6"/>
      <c r="B16" s="6"/>
      <c r="C16" s="6"/>
      <c r="D16" s="1"/>
      <c r="E16" s="1"/>
      <c r="O16" s="7"/>
      <c r="Q16" s="7"/>
      <c r="V16" s="5"/>
      <c r="X16" s="5"/>
      <c r="AE16" s="45"/>
      <c r="AR16" s="3"/>
      <c r="AX16" s="16">
        <f t="shared" si="0"/>
        <v>0</v>
      </c>
      <c r="AZ16" s="16">
        <f t="shared" si="1"/>
        <v>0</v>
      </c>
      <c r="BB16" s="17"/>
      <c r="BC16" s="47">
        <f t="shared" si="2"/>
        <v>0</v>
      </c>
      <c r="BE16" s="17"/>
      <c r="BF16" s="47">
        <f t="shared" si="3"/>
        <v>0</v>
      </c>
      <c r="BH16" s="17"/>
      <c r="BI16" s="47">
        <f t="shared" si="4"/>
        <v>0</v>
      </c>
      <c r="BJ16" s="18"/>
      <c r="BK16" s="17">
        <f t="shared" si="5"/>
        <v>0</v>
      </c>
      <c r="DD16" s="71"/>
      <c r="DP16" s="71"/>
    </row>
    <row r="17" spans="1:120" ht="13.95" customHeight="1" x14ac:dyDescent="0.3">
      <c r="A17" s="6"/>
      <c r="B17" s="6"/>
      <c r="C17" s="6"/>
      <c r="D17" s="1"/>
      <c r="E17" s="1"/>
      <c r="O17" s="7"/>
      <c r="Q17" s="7"/>
      <c r="V17" s="5"/>
      <c r="X17" s="5"/>
      <c r="AE17" s="45"/>
      <c r="AR17" s="3"/>
      <c r="AX17" s="16">
        <f t="shared" si="0"/>
        <v>0</v>
      </c>
      <c r="AZ17" s="16">
        <f t="shared" si="1"/>
        <v>0</v>
      </c>
      <c r="BB17" s="17"/>
      <c r="BC17" s="47">
        <f t="shared" si="2"/>
        <v>0</v>
      </c>
      <c r="BE17" s="17"/>
      <c r="BF17" s="47">
        <f t="shared" si="3"/>
        <v>0</v>
      </c>
      <c r="BH17" s="17"/>
      <c r="BI17" s="47">
        <f t="shared" si="4"/>
        <v>0</v>
      </c>
      <c r="BJ17" s="18"/>
      <c r="BK17" s="17">
        <f t="shared" si="5"/>
        <v>0</v>
      </c>
      <c r="DD17" s="71"/>
      <c r="DP17" s="71"/>
    </row>
    <row r="18" spans="1:120" ht="13.95" customHeight="1" x14ac:dyDescent="0.3">
      <c r="A18" s="6"/>
      <c r="B18" s="6"/>
      <c r="C18" s="6"/>
      <c r="D18" s="1"/>
      <c r="E18" s="1"/>
      <c r="O18" s="7"/>
      <c r="Q18" s="7"/>
      <c r="V18" s="5"/>
      <c r="X18" s="5"/>
      <c r="AE18" s="45"/>
      <c r="AR18" s="3"/>
      <c r="AX18" s="16">
        <f t="shared" si="0"/>
        <v>0</v>
      </c>
      <c r="AZ18" s="16">
        <f t="shared" si="1"/>
        <v>0</v>
      </c>
      <c r="BB18" s="17"/>
      <c r="BC18" s="47">
        <f t="shared" si="2"/>
        <v>0</v>
      </c>
      <c r="BE18" s="17"/>
      <c r="BF18" s="47">
        <f t="shared" si="3"/>
        <v>0</v>
      </c>
      <c r="BH18" s="17"/>
      <c r="BI18" s="47">
        <f t="shared" si="4"/>
        <v>0</v>
      </c>
      <c r="BJ18" s="18"/>
      <c r="BK18" s="17">
        <f t="shared" si="5"/>
        <v>0</v>
      </c>
      <c r="DD18" s="71"/>
      <c r="DP18" s="71"/>
    </row>
    <row r="19" spans="1:120" ht="13.95" customHeight="1" x14ac:dyDescent="0.3">
      <c r="A19" s="6"/>
      <c r="B19" s="6"/>
      <c r="C19" s="6"/>
      <c r="D19" s="1"/>
      <c r="E19" s="1"/>
      <c r="O19" s="7"/>
      <c r="Q19" s="7"/>
      <c r="V19" s="5"/>
      <c r="X19" s="5"/>
      <c r="AE19" s="45"/>
      <c r="AR19" s="3"/>
      <c r="AX19" s="16">
        <f t="shared" si="0"/>
        <v>0</v>
      </c>
      <c r="AZ19" s="16">
        <f t="shared" si="1"/>
        <v>0</v>
      </c>
      <c r="BB19" s="17"/>
      <c r="BC19" s="47">
        <f t="shared" si="2"/>
        <v>0</v>
      </c>
      <c r="BE19" s="17"/>
      <c r="BF19" s="47">
        <f t="shared" si="3"/>
        <v>0</v>
      </c>
      <c r="BH19" s="17"/>
      <c r="BI19" s="47">
        <f t="shared" si="4"/>
        <v>0</v>
      </c>
      <c r="BJ19" s="18"/>
      <c r="BK19" s="17">
        <f t="shared" si="5"/>
        <v>0</v>
      </c>
      <c r="DD19" s="71"/>
      <c r="DP19" s="71"/>
    </row>
    <row r="20" spans="1:120" ht="13.95" customHeight="1" x14ac:dyDescent="0.3">
      <c r="A20" s="6"/>
      <c r="B20" s="6"/>
      <c r="C20" s="6"/>
      <c r="D20" s="1"/>
      <c r="E20" s="1"/>
      <c r="O20" s="7"/>
      <c r="Q20" s="7"/>
      <c r="V20" s="5"/>
      <c r="X20" s="5"/>
      <c r="AE20" s="45"/>
      <c r="AR20" s="3"/>
      <c r="AX20" s="16">
        <f t="shared" si="0"/>
        <v>0</v>
      </c>
      <c r="AZ20" s="16">
        <f t="shared" si="1"/>
        <v>0</v>
      </c>
      <c r="BB20" s="17"/>
      <c r="BC20" s="47">
        <f t="shared" si="2"/>
        <v>0</v>
      </c>
      <c r="BE20" s="17"/>
      <c r="BF20" s="47">
        <f t="shared" si="3"/>
        <v>0</v>
      </c>
      <c r="BH20" s="17"/>
      <c r="BI20" s="47">
        <f t="shared" si="4"/>
        <v>0</v>
      </c>
      <c r="BJ20" s="18"/>
      <c r="BK20" s="17">
        <f t="shared" si="5"/>
        <v>0</v>
      </c>
      <c r="DD20" s="71"/>
      <c r="DP20" s="71"/>
    </row>
    <row r="21" spans="1:120" ht="13.95" customHeight="1" x14ac:dyDescent="0.3">
      <c r="A21" s="6"/>
      <c r="B21" s="6"/>
      <c r="C21" s="6"/>
      <c r="D21" s="1"/>
      <c r="E21" s="1"/>
      <c r="O21" s="7"/>
      <c r="Q21" s="7"/>
      <c r="V21" s="5"/>
      <c r="X21" s="5"/>
      <c r="AE21" s="45"/>
      <c r="AR21" s="3"/>
      <c r="AX21" s="16">
        <f t="shared" si="0"/>
        <v>0</v>
      </c>
      <c r="AZ21" s="16">
        <f t="shared" si="1"/>
        <v>0</v>
      </c>
      <c r="BB21" s="17"/>
      <c r="BC21" s="47">
        <f t="shared" si="2"/>
        <v>0</v>
      </c>
      <c r="BE21" s="17"/>
      <c r="BF21" s="47">
        <f t="shared" si="3"/>
        <v>0</v>
      </c>
      <c r="BH21" s="17"/>
      <c r="BI21" s="47">
        <f t="shared" si="4"/>
        <v>0</v>
      </c>
      <c r="BJ21" s="18"/>
      <c r="BK21" s="17">
        <f t="shared" si="5"/>
        <v>0</v>
      </c>
      <c r="DD21" s="71"/>
      <c r="DP21" s="71"/>
    </row>
    <row r="22" spans="1:120" ht="13.95" customHeight="1" x14ac:dyDescent="0.3">
      <c r="A22" s="6"/>
      <c r="B22" s="6"/>
      <c r="C22" s="6"/>
      <c r="D22" s="1"/>
      <c r="E22" s="1"/>
      <c r="O22" s="7"/>
      <c r="Q22" s="7"/>
      <c r="V22" s="5"/>
      <c r="X22" s="5"/>
      <c r="AE22" s="45"/>
      <c r="AR22" s="3"/>
      <c r="AX22" s="16">
        <f t="shared" si="0"/>
        <v>0</v>
      </c>
      <c r="AZ22" s="16">
        <f t="shared" si="1"/>
        <v>0</v>
      </c>
      <c r="BB22" s="17"/>
      <c r="BC22" s="47">
        <f t="shared" si="2"/>
        <v>0</v>
      </c>
      <c r="BE22" s="17"/>
      <c r="BF22" s="47">
        <f t="shared" si="3"/>
        <v>0</v>
      </c>
      <c r="BH22" s="17"/>
      <c r="BI22" s="47">
        <f t="shared" si="4"/>
        <v>0</v>
      </c>
      <c r="BJ22" s="18"/>
      <c r="BK22" s="17">
        <f t="shared" si="5"/>
        <v>0</v>
      </c>
      <c r="DD22" s="71"/>
      <c r="DP22" s="71"/>
    </row>
    <row r="23" spans="1:120" ht="13.95" customHeight="1" x14ac:dyDescent="0.3">
      <c r="A23" s="6"/>
      <c r="B23" s="6"/>
      <c r="C23" s="6"/>
      <c r="D23" s="1"/>
      <c r="E23" s="1"/>
      <c r="O23" s="7"/>
      <c r="Q23" s="7"/>
      <c r="V23" s="5"/>
      <c r="X23" s="5"/>
      <c r="AE23" s="45"/>
      <c r="AR23" s="3"/>
      <c r="AX23" s="16">
        <f t="shared" si="0"/>
        <v>0</v>
      </c>
      <c r="AZ23" s="16">
        <f t="shared" si="1"/>
        <v>0</v>
      </c>
      <c r="BB23" s="17"/>
      <c r="BC23" s="47">
        <f t="shared" si="2"/>
        <v>0</v>
      </c>
      <c r="BE23" s="17"/>
      <c r="BF23" s="47">
        <f t="shared" si="3"/>
        <v>0</v>
      </c>
      <c r="BH23" s="17"/>
      <c r="BI23" s="47">
        <f t="shared" si="4"/>
        <v>0</v>
      </c>
      <c r="BJ23" s="18"/>
      <c r="BK23" s="17">
        <f t="shared" si="5"/>
        <v>0</v>
      </c>
      <c r="DD23" s="71"/>
      <c r="DP23" s="71"/>
    </row>
    <row r="24" spans="1:120" ht="13.95" customHeight="1" x14ac:dyDescent="0.3">
      <c r="A24" s="6"/>
      <c r="B24" s="6"/>
      <c r="C24" s="6"/>
      <c r="D24" s="1"/>
      <c r="E24" s="1"/>
      <c r="O24" s="7"/>
      <c r="Q24" s="7"/>
      <c r="V24" s="5"/>
      <c r="X24" s="5"/>
      <c r="AE24" s="45"/>
      <c r="AR24" s="3"/>
      <c r="AX24" s="16">
        <f t="shared" si="0"/>
        <v>0</v>
      </c>
      <c r="AZ24" s="16">
        <f t="shared" si="1"/>
        <v>0</v>
      </c>
      <c r="BB24" s="17"/>
      <c r="BC24" s="47">
        <f t="shared" si="2"/>
        <v>0</v>
      </c>
      <c r="BE24" s="17"/>
      <c r="BF24" s="47">
        <f t="shared" si="3"/>
        <v>0</v>
      </c>
      <c r="BH24" s="17"/>
      <c r="BI24" s="47">
        <f t="shared" si="4"/>
        <v>0</v>
      </c>
      <c r="BJ24" s="18"/>
      <c r="BK24" s="17">
        <f t="shared" si="5"/>
        <v>0</v>
      </c>
      <c r="DD24" s="71"/>
      <c r="DP24" s="71"/>
    </row>
    <row r="25" spans="1:120" ht="13.95" customHeight="1" x14ac:dyDescent="0.3">
      <c r="A25" s="6"/>
      <c r="B25" s="6"/>
      <c r="C25" s="6"/>
      <c r="D25" s="1"/>
      <c r="E25" s="1"/>
      <c r="O25" s="7"/>
      <c r="Q25" s="7"/>
      <c r="V25" s="5"/>
      <c r="X25" s="5"/>
      <c r="AE25" s="45"/>
      <c r="AR25" s="3"/>
      <c r="AX25" s="16">
        <f t="shared" si="0"/>
        <v>0</v>
      </c>
      <c r="AZ25" s="16">
        <f t="shared" si="1"/>
        <v>0</v>
      </c>
      <c r="BB25" s="17"/>
      <c r="BC25" s="47">
        <f t="shared" si="2"/>
        <v>0</v>
      </c>
      <c r="BE25" s="17"/>
      <c r="BF25" s="47">
        <f t="shared" si="3"/>
        <v>0</v>
      </c>
      <c r="BH25" s="17"/>
      <c r="BI25" s="47">
        <f t="shared" si="4"/>
        <v>0</v>
      </c>
      <c r="BJ25" s="18"/>
      <c r="BK25" s="17">
        <f t="shared" si="5"/>
        <v>0</v>
      </c>
      <c r="DD25" s="71"/>
      <c r="DP25" s="71"/>
    </row>
    <row r="26" spans="1:120" ht="13.95" customHeight="1" x14ac:dyDescent="0.3">
      <c r="A26" s="6"/>
      <c r="B26" s="6"/>
      <c r="C26" s="6"/>
      <c r="D26" s="1"/>
      <c r="E26" s="1"/>
      <c r="O26" s="7"/>
      <c r="Q26" s="7"/>
      <c r="V26" s="5"/>
      <c r="X26" s="5"/>
      <c r="AE26" s="45"/>
      <c r="AR26" s="3"/>
      <c r="AX26" s="16">
        <f t="shared" si="0"/>
        <v>0</v>
      </c>
      <c r="AZ26" s="16">
        <f t="shared" si="1"/>
        <v>0</v>
      </c>
      <c r="BB26" s="17"/>
      <c r="BC26" s="47">
        <f t="shared" si="2"/>
        <v>0</v>
      </c>
      <c r="BE26" s="17"/>
      <c r="BF26" s="47">
        <f t="shared" si="3"/>
        <v>0</v>
      </c>
      <c r="BH26" s="17"/>
      <c r="BI26" s="47">
        <f t="shared" si="4"/>
        <v>0</v>
      </c>
      <c r="BJ26" s="18"/>
      <c r="BK26" s="17">
        <f t="shared" si="5"/>
        <v>0</v>
      </c>
      <c r="DD26" s="71"/>
      <c r="DP26" s="71"/>
    </row>
    <row r="27" spans="1:120" ht="13.95" customHeight="1" x14ac:dyDescent="0.3">
      <c r="A27" s="6"/>
      <c r="B27" s="6"/>
      <c r="C27" s="6"/>
      <c r="D27" s="1"/>
      <c r="E27" s="1"/>
      <c r="O27" s="7"/>
      <c r="Q27" s="7"/>
      <c r="V27" s="5"/>
      <c r="X27" s="5"/>
      <c r="AE27" s="45"/>
      <c r="AR27" s="3"/>
      <c r="AX27" s="16">
        <f t="shared" si="0"/>
        <v>0</v>
      </c>
      <c r="AZ27" s="16">
        <f t="shared" si="1"/>
        <v>0</v>
      </c>
      <c r="BB27" s="17"/>
      <c r="BC27" s="47">
        <f t="shared" si="2"/>
        <v>0</v>
      </c>
      <c r="BE27" s="17"/>
      <c r="BF27" s="47">
        <f t="shared" si="3"/>
        <v>0</v>
      </c>
      <c r="BH27" s="17"/>
      <c r="BI27" s="47">
        <f t="shared" si="4"/>
        <v>0</v>
      </c>
      <c r="BJ27" s="18"/>
      <c r="BK27" s="17">
        <f t="shared" si="5"/>
        <v>0</v>
      </c>
      <c r="DD27" s="71"/>
      <c r="DP27" s="71"/>
    </row>
    <row r="28" spans="1:120" ht="13.95" customHeight="1" x14ac:dyDescent="0.3">
      <c r="A28" s="6"/>
      <c r="B28" s="6"/>
      <c r="C28" s="6"/>
      <c r="D28" s="1"/>
      <c r="E28" s="1"/>
      <c r="O28" s="7"/>
      <c r="Q28" s="7"/>
      <c r="V28" s="5"/>
      <c r="X28" s="5"/>
      <c r="AE28" s="45"/>
      <c r="AR28" s="3"/>
      <c r="AX28" s="16">
        <f t="shared" si="0"/>
        <v>0</v>
      </c>
      <c r="AZ28" s="16">
        <f t="shared" si="1"/>
        <v>0</v>
      </c>
      <c r="BB28" s="17"/>
      <c r="BC28" s="47">
        <f t="shared" si="2"/>
        <v>0</v>
      </c>
      <c r="BE28" s="17"/>
      <c r="BF28" s="47">
        <f t="shared" si="3"/>
        <v>0</v>
      </c>
      <c r="BH28" s="17"/>
      <c r="BI28" s="47">
        <f t="shared" si="4"/>
        <v>0</v>
      </c>
      <c r="BJ28" s="18"/>
      <c r="BK28" s="17">
        <f t="shared" si="5"/>
        <v>0</v>
      </c>
      <c r="DD28" s="71"/>
      <c r="DP28" s="71"/>
    </row>
    <row r="29" spans="1:120" ht="13.95" customHeight="1" x14ac:dyDescent="0.3">
      <c r="A29" s="6"/>
      <c r="B29" s="6"/>
      <c r="C29" s="6"/>
      <c r="D29" s="1"/>
      <c r="E29" s="1"/>
      <c r="O29" s="7"/>
      <c r="Q29" s="7"/>
      <c r="V29" s="5"/>
      <c r="X29" s="5"/>
      <c r="AE29" s="45"/>
      <c r="AR29" s="3"/>
      <c r="AX29" s="16">
        <f t="shared" si="0"/>
        <v>0</v>
      </c>
      <c r="AZ29" s="16">
        <f t="shared" si="1"/>
        <v>0</v>
      </c>
      <c r="BB29" s="17"/>
      <c r="BC29" s="47">
        <f t="shared" si="2"/>
        <v>0</v>
      </c>
      <c r="BE29" s="17"/>
      <c r="BF29" s="47">
        <f t="shared" si="3"/>
        <v>0</v>
      </c>
      <c r="BH29" s="17"/>
      <c r="BI29" s="47">
        <f t="shared" si="4"/>
        <v>0</v>
      </c>
      <c r="BJ29" s="18"/>
      <c r="BK29" s="17">
        <f t="shared" si="5"/>
        <v>0</v>
      </c>
      <c r="DD29" s="71"/>
      <c r="DP29" s="71"/>
    </row>
    <row r="30" spans="1:120" ht="13.95" customHeight="1" x14ac:dyDescent="0.3">
      <c r="A30" s="6"/>
      <c r="B30" s="6"/>
      <c r="C30" s="6"/>
      <c r="D30" s="1"/>
      <c r="E30" s="1"/>
      <c r="O30" s="7"/>
      <c r="Q30" s="7"/>
      <c r="V30" s="5"/>
      <c r="X30" s="5"/>
      <c r="AE30" s="45"/>
      <c r="AR30" s="3"/>
      <c r="AX30" s="16">
        <f t="shared" si="0"/>
        <v>0</v>
      </c>
      <c r="AZ30" s="16">
        <f t="shared" si="1"/>
        <v>0</v>
      </c>
      <c r="BB30" s="17"/>
      <c r="BC30" s="47">
        <f t="shared" si="2"/>
        <v>0</v>
      </c>
      <c r="BE30" s="17"/>
      <c r="BF30" s="47">
        <f t="shared" si="3"/>
        <v>0</v>
      </c>
      <c r="BH30" s="17"/>
      <c r="BI30" s="47">
        <f t="shared" si="4"/>
        <v>0</v>
      </c>
      <c r="BJ30" s="18"/>
      <c r="BK30" s="17">
        <f t="shared" si="5"/>
        <v>0</v>
      </c>
      <c r="DD30" s="71"/>
      <c r="DP30" s="71"/>
    </row>
    <row r="31" spans="1:120" ht="13.95" customHeight="1" x14ac:dyDescent="0.3">
      <c r="A31" s="6"/>
      <c r="B31" s="6"/>
      <c r="C31" s="6"/>
      <c r="D31" s="1"/>
      <c r="E31" s="1"/>
      <c r="O31" s="7"/>
      <c r="Q31" s="7"/>
      <c r="V31" s="5"/>
      <c r="X31" s="5"/>
      <c r="AE31" s="45"/>
      <c r="AR31" s="3"/>
      <c r="AX31" s="16">
        <f t="shared" si="0"/>
        <v>0</v>
      </c>
      <c r="AZ31" s="16">
        <f t="shared" si="1"/>
        <v>0</v>
      </c>
      <c r="BB31" s="17"/>
      <c r="BC31" s="47">
        <f t="shared" si="2"/>
        <v>0</v>
      </c>
      <c r="BE31" s="17"/>
      <c r="BF31" s="47">
        <f t="shared" si="3"/>
        <v>0</v>
      </c>
      <c r="BH31" s="17"/>
      <c r="BI31" s="47">
        <f t="shared" si="4"/>
        <v>0</v>
      </c>
      <c r="BJ31" s="18"/>
      <c r="BK31" s="17">
        <f t="shared" si="5"/>
        <v>0</v>
      </c>
      <c r="DD31" s="71"/>
      <c r="DP31" s="71"/>
    </row>
    <row r="32" spans="1:120" ht="13.95" customHeight="1" x14ac:dyDescent="0.3">
      <c r="A32" s="6"/>
      <c r="B32" s="6"/>
      <c r="C32" s="6"/>
      <c r="D32" s="1"/>
      <c r="E32" s="1"/>
      <c r="O32" s="7"/>
      <c r="Q32" s="7"/>
      <c r="V32" s="5"/>
      <c r="X32" s="5"/>
      <c r="AE32" s="45"/>
      <c r="AR32" s="3"/>
      <c r="AX32" s="16">
        <f t="shared" si="0"/>
        <v>0</v>
      </c>
      <c r="AZ32" s="16">
        <f t="shared" si="1"/>
        <v>0</v>
      </c>
      <c r="BB32" s="17"/>
      <c r="BC32" s="47">
        <f t="shared" si="2"/>
        <v>0</v>
      </c>
      <c r="BE32" s="17"/>
      <c r="BF32" s="47">
        <f t="shared" si="3"/>
        <v>0</v>
      </c>
      <c r="BH32" s="17"/>
      <c r="BI32" s="47">
        <f t="shared" si="4"/>
        <v>0</v>
      </c>
      <c r="BJ32" s="18"/>
      <c r="BK32" s="17">
        <f t="shared" si="5"/>
        <v>0</v>
      </c>
      <c r="DD32" s="71"/>
      <c r="DP32" s="71"/>
    </row>
    <row r="33" spans="1:120" ht="13.95" customHeight="1" x14ac:dyDescent="0.3">
      <c r="A33" s="6"/>
      <c r="B33" s="6"/>
      <c r="C33" s="6"/>
      <c r="D33" s="1"/>
      <c r="E33" s="1"/>
      <c r="O33" s="7"/>
      <c r="Q33" s="7"/>
      <c r="V33" s="5"/>
      <c r="X33" s="5"/>
      <c r="AE33" s="45"/>
      <c r="AR33" s="3"/>
      <c r="AX33" s="16">
        <f t="shared" si="0"/>
        <v>0</v>
      </c>
      <c r="AZ33" s="16">
        <f t="shared" si="1"/>
        <v>0</v>
      </c>
      <c r="BB33" s="17"/>
      <c r="BC33" s="47">
        <f t="shared" si="2"/>
        <v>0</v>
      </c>
      <c r="BE33" s="17"/>
      <c r="BF33" s="47">
        <f t="shared" si="3"/>
        <v>0</v>
      </c>
      <c r="BH33" s="17"/>
      <c r="BI33" s="47">
        <f t="shared" si="4"/>
        <v>0</v>
      </c>
      <c r="BJ33" s="18"/>
      <c r="BK33" s="17">
        <f t="shared" si="5"/>
        <v>0</v>
      </c>
      <c r="DD33" s="71"/>
      <c r="DP33" s="71"/>
    </row>
    <row r="34" spans="1:120" ht="13.95" customHeight="1" x14ac:dyDescent="0.3">
      <c r="A34" s="6"/>
      <c r="B34" s="6"/>
      <c r="C34" s="6"/>
      <c r="D34" s="1"/>
      <c r="E34" s="1"/>
      <c r="O34" s="7"/>
      <c r="Q34" s="7"/>
      <c r="V34" s="5"/>
      <c r="X34" s="5"/>
      <c r="AE34" s="45"/>
      <c r="AR34" s="3"/>
      <c r="AX34" s="16">
        <f t="shared" si="0"/>
        <v>0</v>
      </c>
      <c r="AZ34" s="16">
        <f t="shared" si="1"/>
        <v>0</v>
      </c>
      <c r="BB34" s="17"/>
      <c r="BC34" s="47">
        <f t="shared" si="2"/>
        <v>0</v>
      </c>
      <c r="BE34" s="17"/>
      <c r="BF34" s="47">
        <f t="shared" si="3"/>
        <v>0</v>
      </c>
      <c r="BH34" s="17"/>
      <c r="BI34" s="47">
        <f t="shared" si="4"/>
        <v>0</v>
      </c>
      <c r="BJ34" s="18"/>
      <c r="BK34" s="17">
        <f t="shared" si="5"/>
        <v>0</v>
      </c>
      <c r="DD34" s="71"/>
      <c r="DP34" s="71"/>
    </row>
    <row r="35" spans="1:120" ht="13.95" customHeight="1" x14ac:dyDescent="0.3">
      <c r="A35" s="6"/>
      <c r="B35" s="6"/>
      <c r="C35" s="6"/>
      <c r="D35" s="1"/>
      <c r="E35" s="1"/>
      <c r="O35" s="7"/>
      <c r="Q35" s="7"/>
      <c r="V35" s="5"/>
      <c r="X35" s="5"/>
      <c r="AE35" s="45"/>
      <c r="AR35" s="3"/>
      <c r="AX35" s="16">
        <f t="shared" si="0"/>
        <v>0</v>
      </c>
      <c r="AZ35" s="16">
        <f t="shared" si="1"/>
        <v>0</v>
      </c>
      <c r="BB35" s="17"/>
      <c r="BC35" s="47">
        <f t="shared" si="2"/>
        <v>0</v>
      </c>
      <c r="BE35" s="17"/>
      <c r="BF35" s="47">
        <f t="shared" si="3"/>
        <v>0</v>
      </c>
      <c r="BH35" s="17"/>
      <c r="BI35" s="47">
        <f t="shared" si="4"/>
        <v>0</v>
      </c>
      <c r="BJ35" s="18"/>
      <c r="BK35" s="17">
        <f t="shared" si="5"/>
        <v>0</v>
      </c>
      <c r="DD35" s="71"/>
      <c r="DP35" s="71"/>
    </row>
    <row r="36" spans="1:120" ht="13.95" customHeight="1" x14ac:dyDescent="0.3">
      <c r="A36" s="6"/>
      <c r="B36" s="6"/>
      <c r="C36" s="6"/>
      <c r="D36" s="1"/>
      <c r="E36" s="1"/>
      <c r="O36" s="7"/>
      <c r="Q36" s="7"/>
      <c r="V36" s="5"/>
      <c r="X36" s="5"/>
      <c r="AE36" s="45"/>
      <c r="AR36" s="3"/>
      <c r="AX36" s="16">
        <f t="shared" si="0"/>
        <v>0</v>
      </c>
      <c r="AZ36" s="16">
        <f t="shared" si="1"/>
        <v>0</v>
      </c>
      <c r="BB36" s="17"/>
      <c r="BC36" s="47">
        <f t="shared" si="2"/>
        <v>0</v>
      </c>
      <c r="BE36" s="17"/>
      <c r="BF36" s="47">
        <f t="shared" si="3"/>
        <v>0</v>
      </c>
      <c r="BH36" s="17"/>
      <c r="BI36" s="47">
        <f t="shared" si="4"/>
        <v>0</v>
      </c>
      <c r="BJ36" s="18"/>
      <c r="BK36" s="17">
        <f t="shared" si="5"/>
        <v>0</v>
      </c>
      <c r="DD36" s="71"/>
      <c r="DP36" s="71"/>
    </row>
    <row r="37" spans="1:120" ht="13.95" customHeight="1" x14ac:dyDescent="0.3">
      <c r="A37" s="6"/>
      <c r="B37" s="6"/>
      <c r="C37" s="6"/>
      <c r="D37" s="1"/>
      <c r="E37" s="1"/>
      <c r="O37" s="7"/>
      <c r="Q37" s="7"/>
      <c r="V37" s="5"/>
      <c r="X37" s="5"/>
      <c r="AE37" s="45"/>
      <c r="AR37" s="3"/>
      <c r="AX37" s="16">
        <f t="shared" si="0"/>
        <v>0</v>
      </c>
      <c r="AZ37" s="16">
        <f t="shared" si="1"/>
        <v>0</v>
      </c>
      <c r="BB37" s="17"/>
      <c r="BC37" s="47">
        <f t="shared" si="2"/>
        <v>0</v>
      </c>
      <c r="BE37" s="17"/>
      <c r="BF37" s="47">
        <f t="shared" si="3"/>
        <v>0</v>
      </c>
      <c r="BH37" s="17"/>
      <c r="BI37" s="47">
        <f t="shared" si="4"/>
        <v>0</v>
      </c>
      <c r="BJ37" s="18"/>
      <c r="BK37" s="17">
        <f t="shared" si="5"/>
        <v>0</v>
      </c>
      <c r="DD37" s="71"/>
      <c r="DP37" s="71"/>
    </row>
    <row r="38" spans="1:120" ht="13.95" customHeight="1" x14ac:dyDescent="0.3">
      <c r="A38" s="6"/>
      <c r="B38" s="6"/>
      <c r="C38" s="6"/>
      <c r="D38" s="1"/>
      <c r="E38" s="1"/>
      <c r="O38" s="7"/>
      <c r="Q38" s="7"/>
      <c r="V38" s="5"/>
      <c r="X38" s="5"/>
      <c r="AE38" s="45"/>
      <c r="AR38" s="3"/>
      <c r="AX38" s="16">
        <f t="shared" si="0"/>
        <v>0</v>
      </c>
      <c r="AZ38" s="16">
        <f t="shared" si="1"/>
        <v>0</v>
      </c>
      <c r="BB38" s="17"/>
      <c r="BC38" s="47">
        <f t="shared" si="2"/>
        <v>0</v>
      </c>
      <c r="BE38" s="17"/>
      <c r="BF38" s="47">
        <f t="shared" si="3"/>
        <v>0</v>
      </c>
      <c r="BH38" s="17"/>
      <c r="BI38" s="47">
        <f t="shared" si="4"/>
        <v>0</v>
      </c>
      <c r="BJ38" s="18"/>
      <c r="BK38" s="17">
        <f t="shared" si="5"/>
        <v>0</v>
      </c>
      <c r="DD38" s="71"/>
      <c r="DP38" s="71"/>
    </row>
    <row r="39" spans="1:120" ht="13.95" customHeight="1" x14ac:dyDescent="0.3">
      <c r="A39" s="6"/>
      <c r="B39" s="6"/>
      <c r="C39" s="6"/>
      <c r="D39" s="1"/>
      <c r="E39" s="1"/>
      <c r="O39" s="7"/>
      <c r="Q39" s="7"/>
      <c r="V39" s="5"/>
      <c r="X39" s="5"/>
      <c r="AE39" s="45"/>
      <c r="AR39" s="3"/>
      <c r="AX39" s="16">
        <f t="shared" si="0"/>
        <v>0</v>
      </c>
      <c r="AZ39" s="16">
        <f t="shared" si="1"/>
        <v>0</v>
      </c>
      <c r="BB39" s="17"/>
      <c r="BC39" s="47">
        <f t="shared" si="2"/>
        <v>0</v>
      </c>
      <c r="BE39" s="17"/>
      <c r="BF39" s="47">
        <f t="shared" si="3"/>
        <v>0</v>
      </c>
      <c r="BH39" s="17"/>
      <c r="BI39" s="47">
        <f t="shared" si="4"/>
        <v>0</v>
      </c>
      <c r="BJ39" s="18"/>
      <c r="BK39" s="17">
        <f t="shared" si="5"/>
        <v>0</v>
      </c>
      <c r="DD39" s="71"/>
      <c r="DP39" s="71"/>
    </row>
    <row r="40" spans="1:120" ht="13.95" customHeight="1" x14ac:dyDescent="0.3">
      <c r="A40" s="6"/>
      <c r="B40" s="6"/>
      <c r="C40" s="6"/>
      <c r="D40" s="1"/>
      <c r="E40" s="1"/>
      <c r="O40" s="7"/>
      <c r="Q40" s="7"/>
      <c r="V40" s="5"/>
      <c r="X40" s="5"/>
      <c r="AE40" s="45"/>
      <c r="AR40" s="3"/>
      <c r="AX40" s="16">
        <f t="shared" si="0"/>
        <v>0</v>
      </c>
      <c r="AZ40" s="16">
        <f t="shared" si="1"/>
        <v>0</v>
      </c>
      <c r="BB40" s="17"/>
      <c r="BC40" s="47">
        <f t="shared" si="2"/>
        <v>0</v>
      </c>
      <c r="BE40" s="17"/>
      <c r="BF40" s="47">
        <f t="shared" si="3"/>
        <v>0</v>
      </c>
      <c r="BH40" s="17"/>
      <c r="BI40" s="47">
        <f t="shared" si="4"/>
        <v>0</v>
      </c>
      <c r="BJ40" s="18"/>
      <c r="BK40" s="17">
        <f t="shared" si="5"/>
        <v>0</v>
      </c>
      <c r="DD40" s="71"/>
      <c r="DP40" s="71"/>
    </row>
    <row r="41" spans="1:120" ht="13.95" customHeight="1" x14ac:dyDescent="0.3">
      <c r="A41" s="6"/>
      <c r="B41" s="6"/>
      <c r="C41" s="6"/>
      <c r="D41" s="1"/>
      <c r="E41" s="1"/>
      <c r="O41" s="7"/>
      <c r="Q41" s="7"/>
      <c r="V41" s="5"/>
      <c r="X41" s="5"/>
      <c r="AE41" s="45"/>
      <c r="AR41" s="3"/>
      <c r="AX41" s="16">
        <f t="shared" si="0"/>
        <v>0</v>
      </c>
      <c r="AZ41" s="16">
        <f t="shared" si="1"/>
        <v>0</v>
      </c>
      <c r="BB41" s="17"/>
      <c r="BC41" s="47">
        <f t="shared" si="2"/>
        <v>0</v>
      </c>
      <c r="BE41" s="17"/>
      <c r="BF41" s="47">
        <f t="shared" si="3"/>
        <v>0</v>
      </c>
      <c r="BH41" s="17"/>
      <c r="BI41" s="47">
        <f t="shared" si="4"/>
        <v>0</v>
      </c>
      <c r="BJ41" s="18"/>
      <c r="BK41" s="17">
        <f t="shared" si="5"/>
        <v>0</v>
      </c>
      <c r="DD41" s="71"/>
      <c r="DP41" s="71"/>
    </row>
    <row r="42" spans="1:120" ht="13.95" customHeight="1" x14ac:dyDescent="0.3">
      <c r="A42" s="6"/>
      <c r="B42" s="6"/>
      <c r="C42" s="6"/>
      <c r="D42" s="1"/>
      <c r="E42" s="1"/>
      <c r="O42" s="7"/>
      <c r="Q42" s="7"/>
      <c r="V42" s="5"/>
      <c r="X42" s="5"/>
      <c r="AE42" s="45"/>
      <c r="AR42" s="3"/>
      <c r="AX42" s="16">
        <f t="shared" si="0"/>
        <v>0</v>
      </c>
      <c r="AZ42" s="16">
        <f t="shared" si="1"/>
        <v>0</v>
      </c>
      <c r="BB42" s="17"/>
      <c r="BC42" s="47">
        <f t="shared" si="2"/>
        <v>0</v>
      </c>
      <c r="BE42" s="17"/>
      <c r="BF42" s="47">
        <f t="shared" si="3"/>
        <v>0</v>
      </c>
      <c r="BH42" s="17"/>
      <c r="BI42" s="47">
        <f t="shared" si="4"/>
        <v>0</v>
      </c>
      <c r="BJ42" s="18"/>
      <c r="BK42" s="17">
        <f t="shared" si="5"/>
        <v>0</v>
      </c>
      <c r="DD42" s="71"/>
      <c r="DP42" s="71"/>
    </row>
    <row r="43" spans="1:120" ht="13.95" customHeight="1" x14ac:dyDescent="0.3">
      <c r="A43" s="6"/>
      <c r="B43" s="6"/>
      <c r="C43" s="6"/>
      <c r="D43" s="1"/>
      <c r="E43" s="1"/>
      <c r="O43" s="7"/>
      <c r="Q43" s="7"/>
      <c r="V43" s="5"/>
      <c r="X43" s="5"/>
      <c r="AE43" s="45"/>
      <c r="AR43" s="3"/>
      <c r="AX43" s="16">
        <f t="shared" si="0"/>
        <v>0</v>
      </c>
      <c r="AZ43" s="16">
        <f t="shared" si="1"/>
        <v>0</v>
      </c>
      <c r="BB43" s="17"/>
      <c r="BC43" s="47">
        <f t="shared" si="2"/>
        <v>0</v>
      </c>
      <c r="BE43" s="17"/>
      <c r="BF43" s="47">
        <f t="shared" si="3"/>
        <v>0</v>
      </c>
      <c r="BH43" s="17"/>
      <c r="BI43" s="47">
        <f t="shared" si="4"/>
        <v>0</v>
      </c>
      <c r="BJ43" s="18"/>
      <c r="BK43" s="17">
        <f t="shared" si="5"/>
        <v>0</v>
      </c>
      <c r="DD43" s="71"/>
      <c r="DP43" s="71"/>
    </row>
    <row r="44" spans="1:120" ht="13.95" customHeight="1" x14ac:dyDescent="0.3">
      <c r="A44" s="6"/>
      <c r="B44" s="6"/>
      <c r="C44" s="6"/>
      <c r="D44" s="1"/>
      <c r="E44" s="1"/>
      <c r="O44" s="7"/>
      <c r="Q44" s="7"/>
      <c r="V44" s="5"/>
      <c r="X44" s="5"/>
      <c r="AE44" s="45"/>
      <c r="AR44" s="3"/>
      <c r="AX44" s="16">
        <f t="shared" si="0"/>
        <v>0</v>
      </c>
      <c r="AZ44" s="16">
        <f t="shared" si="1"/>
        <v>0</v>
      </c>
      <c r="BB44" s="17"/>
      <c r="BC44" s="47">
        <f t="shared" si="2"/>
        <v>0</v>
      </c>
      <c r="BE44" s="17"/>
      <c r="BF44" s="47">
        <f t="shared" si="3"/>
        <v>0</v>
      </c>
      <c r="BH44" s="17"/>
      <c r="BI44" s="47">
        <f t="shared" si="4"/>
        <v>0</v>
      </c>
      <c r="BJ44" s="18"/>
      <c r="BK44" s="17">
        <f t="shared" si="5"/>
        <v>0</v>
      </c>
      <c r="DD44" s="71"/>
      <c r="DP44" s="71"/>
    </row>
    <row r="45" spans="1:120" ht="13.95" customHeight="1" x14ac:dyDescent="0.3">
      <c r="A45" s="6"/>
      <c r="B45" s="6"/>
      <c r="C45" s="6"/>
      <c r="D45" s="1"/>
      <c r="E45" s="1"/>
      <c r="O45" s="7"/>
      <c r="Q45" s="7"/>
      <c r="V45" s="5"/>
      <c r="X45" s="5"/>
      <c r="AE45" s="45"/>
      <c r="AR45" s="3"/>
      <c r="AX45" s="16">
        <f t="shared" si="0"/>
        <v>0</v>
      </c>
      <c r="AZ45" s="16">
        <f t="shared" si="1"/>
        <v>0</v>
      </c>
      <c r="BB45" s="17"/>
      <c r="BC45" s="47">
        <f t="shared" si="2"/>
        <v>0</v>
      </c>
      <c r="BE45" s="17"/>
      <c r="BF45" s="47">
        <f t="shared" si="3"/>
        <v>0</v>
      </c>
      <c r="BH45" s="17"/>
      <c r="BI45" s="47">
        <f t="shared" si="4"/>
        <v>0</v>
      </c>
      <c r="BJ45" s="18"/>
      <c r="BK45" s="17">
        <f t="shared" si="5"/>
        <v>0</v>
      </c>
      <c r="DD45" s="71"/>
      <c r="DP45" s="71"/>
    </row>
    <row r="46" spans="1:120" ht="13.95" customHeight="1" x14ac:dyDescent="0.3">
      <c r="A46" s="6"/>
      <c r="B46" s="6"/>
      <c r="C46" s="6"/>
      <c r="D46" s="1"/>
      <c r="E46" s="1"/>
      <c r="O46" s="7"/>
      <c r="Q46" s="7"/>
      <c r="V46" s="5"/>
      <c r="X46" s="5"/>
      <c r="AE46" s="45"/>
      <c r="AR46" s="3"/>
      <c r="AX46" s="16">
        <f t="shared" si="0"/>
        <v>0</v>
      </c>
      <c r="AZ46" s="16">
        <f t="shared" si="1"/>
        <v>0</v>
      </c>
      <c r="BB46" s="17"/>
      <c r="BC46" s="47">
        <f t="shared" si="2"/>
        <v>0</v>
      </c>
      <c r="BE46" s="17"/>
      <c r="BF46" s="47">
        <f t="shared" si="3"/>
        <v>0</v>
      </c>
      <c r="BH46" s="17"/>
      <c r="BI46" s="47">
        <f t="shared" si="4"/>
        <v>0</v>
      </c>
      <c r="BJ46" s="18"/>
      <c r="BK46" s="17">
        <f t="shared" si="5"/>
        <v>0</v>
      </c>
      <c r="DD46" s="71"/>
      <c r="DP46" s="71"/>
    </row>
    <row r="47" spans="1:120" ht="13.95" customHeight="1" x14ac:dyDescent="0.3">
      <c r="A47" s="6"/>
      <c r="B47" s="6"/>
      <c r="C47" s="6"/>
      <c r="D47" s="1"/>
      <c r="E47" s="1"/>
      <c r="O47" s="7"/>
      <c r="Q47" s="7"/>
      <c r="V47" s="5"/>
      <c r="X47" s="5"/>
      <c r="AE47" s="45"/>
      <c r="AR47" s="3"/>
      <c r="AX47" s="16">
        <f t="shared" si="0"/>
        <v>0</v>
      </c>
      <c r="AZ47" s="16">
        <f t="shared" si="1"/>
        <v>0</v>
      </c>
      <c r="BB47" s="17"/>
      <c r="BC47" s="47">
        <f t="shared" si="2"/>
        <v>0</v>
      </c>
      <c r="BE47" s="17"/>
      <c r="BF47" s="47">
        <f t="shared" si="3"/>
        <v>0</v>
      </c>
      <c r="BH47" s="17"/>
      <c r="BI47" s="47">
        <f t="shared" si="4"/>
        <v>0</v>
      </c>
      <c r="BJ47" s="18"/>
      <c r="BK47" s="17">
        <f t="shared" si="5"/>
        <v>0</v>
      </c>
      <c r="DD47" s="71"/>
      <c r="DP47" s="71"/>
    </row>
    <row r="48" spans="1:120" ht="13.95" customHeight="1" x14ac:dyDescent="0.3">
      <c r="A48" s="6"/>
      <c r="B48" s="6"/>
      <c r="C48" s="6"/>
      <c r="D48" s="1"/>
      <c r="E48" s="1"/>
      <c r="O48" s="7"/>
      <c r="Q48" s="7"/>
      <c r="V48" s="5"/>
      <c r="X48" s="5"/>
      <c r="AE48" s="45"/>
      <c r="AR48" s="3"/>
      <c r="AX48" s="16">
        <f t="shared" si="0"/>
        <v>0</v>
      </c>
      <c r="AZ48" s="16">
        <f t="shared" si="1"/>
        <v>0</v>
      </c>
      <c r="BB48" s="17"/>
      <c r="BC48" s="47">
        <f t="shared" si="2"/>
        <v>0</v>
      </c>
      <c r="BE48" s="17"/>
      <c r="BF48" s="47">
        <f t="shared" si="3"/>
        <v>0</v>
      </c>
      <c r="BH48" s="17"/>
      <c r="BI48" s="47">
        <f t="shared" si="4"/>
        <v>0</v>
      </c>
      <c r="BJ48" s="18"/>
      <c r="BK48" s="17">
        <f t="shared" si="5"/>
        <v>0</v>
      </c>
      <c r="DD48" s="71"/>
      <c r="DP48" s="71"/>
    </row>
    <row r="49" spans="1:120" ht="13.95" customHeight="1" x14ac:dyDescent="0.3">
      <c r="A49" s="6"/>
      <c r="B49" s="6"/>
      <c r="C49" s="6"/>
      <c r="D49" s="1"/>
      <c r="E49" s="1"/>
      <c r="O49" s="7"/>
      <c r="Q49" s="7"/>
      <c r="V49" s="5"/>
      <c r="X49" s="5"/>
      <c r="AE49" s="45"/>
      <c r="AR49" s="3"/>
      <c r="AX49" s="16">
        <f t="shared" si="0"/>
        <v>0</v>
      </c>
      <c r="AZ49" s="16">
        <f t="shared" si="1"/>
        <v>0</v>
      </c>
      <c r="BB49" s="17"/>
      <c r="BC49" s="47">
        <f t="shared" si="2"/>
        <v>0</v>
      </c>
      <c r="BE49" s="17"/>
      <c r="BF49" s="47">
        <f t="shared" si="3"/>
        <v>0</v>
      </c>
      <c r="BH49" s="17"/>
      <c r="BI49" s="47">
        <f t="shared" si="4"/>
        <v>0</v>
      </c>
      <c r="BJ49" s="18"/>
      <c r="BK49" s="17">
        <f t="shared" si="5"/>
        <v>0</v>
      </c>
      <c r="DD49" s="71"/>
      <c r="DP49" s="71"/>
    </row>
    <row r="50" spans="1:120" ht="13.95" customHeight="1" x14ac:dyDescent="0.3">
      <c r="A50" s="6"/>
      <c r="B50" s="6"/>
      <c r="C50" s="6"/>
      <c r="D50" s="1"/>
      <c r="E50" s="1"/>
      <c r="O50" s="7"/>
      <c r="Q50" s="7"/>
      <c r="V50" s="5"/>
      <c r="X50" s="5"/>
      <c r="AE50" s="45"/>
      <c r="AR50" s="3"/>
      <c r="AX50" s="16">
        <f t="shared" si="0"/>
        <v>0</v>
      </c>
      <c r="AZ50" s="16">
        <f t="shared" si="1"/>
        <v>0</v>
      </c>
      <c r="BB50" s="17"/>
      <c r="BC50" s="47">
        <f t="shared" si="2"/>
        <v>0</v>
      </c>
      <c r="BE50" s="17"/>
      <c r="BF50" s="47">
        <f t="shared" si="3"/>
        <v>0</v>
      </c>
      <c r="BH50" s="17"/>
      <c r="BI50" s="47">
        <f t="shared" si="4"/>
        <v>0</v>
      </c>
      <c r="BJ50" s="18"/>
      <c r="BK50" s="17">
        <f t="shared" si="5"/>
        <v>0</v>
      </c>
      <c r="DD50" s="71"/>
      <c r="DP50" s="71"/>
    </row>
    <row r="51" spans="1:120" ht="13.95" customHeight="1" x14ac:dyDescent="0.3">
      <c r="A51" s="6"/>
      <c r="B51" s="6"/>
      <c r="C51" s="6"/>
      <c r="D51" s="1"/>
      <c r="E51" s="1"/>
      <c r="O51" s="7"/>
      <c r="Q51" s="7"/>
      <c r="V51" s="5"/>
      <c r="X51" s="5"/>
      <c r="AE51" s="45"/>
      <c r="AR51" s="3"/>
      <c r="AX51" s="16">
        <f t="shared" si="0"/>
        <v>0</v>
      </c>
      <c r="AZ51" s="16">
        <f t="shared" si="1"/>
        <v>0</v>
      </c>
      <c r="BB51" s="17"/>
      <c r="BC51" s="47">
        <f t="shared" si="2"/>
        <v>0</v>
      </c>
      <c r="BE51" s="17"/>
      <c r="BF51" s="47">
        <f t="shared" si="3"/>
        <v>0</v>
      </c>
      <c r="BH51" s="17"/>
      <c r="BI51" s="47">
        <f t="shared" si="4"/>
        <v>0</v>
      </c>
      <c r="BJ51" s="18"/>
      <c r="BK51" s="17">
        <f t="shared" si="5"/>
        <v>0</v>
      </c>
      <c r="DD51" s="71"/>
      <c r="DP51" s="71"/>
    </row>
    <row r="52" spans="1:120" ht="13.95" customHeight="1" x14ac:dyDescent="0.3">
      <c r="A52" s="6"/>
      <c r="B52" s="6"/>
      <c r="C52" s="6"/>
      <c r="D52" s="1"/>
      <c r="E52" s="1"/>
      <c r="O52" s="7"/>
      <c r="Q52" s="7"/>
      <c r="V52" s="5"/>
      <c r="X52" s="5"/>
      <c r="AE52" s="45"/>
      <c r="AR52" s="3"/>
      <c r="AX52" s="16">
        <f t="shared" si="0"/>
        <v>0</v>
      </c>
      <c r="AZ52" s="16">
        <f t="shared" si="1"/>
        <v>0</v>
      </c>
      <c r="BB52" s="17"/>
      <c r="BC52" s="47">
        <f t="shared" si="2"/>
        <v>0</v>
      </c>
      <c r="BE52" s="17"/>
      <c r="BF52" s="47">
        <f t="shared" si="3"/>
        <v>0</v>
      </c>
      <c r="BH52" s="17"/>
      <c r="BI52" s="47">
        <f t="shared" si="4"/>
        <v>0</v>
      </c>
      <c r="BJ52" s="18"/>
      <c r="BK52" s="17">
        <f t="shared" si="5"/>
        <v>0</v>
      </c>
      <c r="DD52" s="71"/>
      <c r="DP52" s="71"/>
    </row>
    <row r="53" spans="1:120" ht="13.95" customHeight="1" x14ac:dyDescent="0.3">
      <c r="A53" s="6"/>
      <c r="B53" s="6"/>
      <c r="C53" s="6"/>
      <c r="D53" s="1"/>
      <c r="E53" s="1"/>
      <c r="O53" s="7"/>
      <c r="Q53" s="7"/>
      <c r="V53" s="5"/>
      <c r="X53" s="5"/>
      <c r="AE53" s="45"/>
      <c r="AR53" s="3"/>
      <c r="AX53" s="16">
        <f t="shared" si="0"/>
        <v>0</v>
      </c>
      <c r="AZ53" s="16">
        <f t="shared" si="1"/>
        <v>0</v>
      </c>
      <c r="BB53" s="17"/>
      <c r="BC53" s="47">
        <f t="shared" si="2"/>
        <v>0</v>
      </c>
      <c r="BE53" s="17"/>
      <c r="BF53" s="47">
        <f t="shared" si="3"/>
        <v>0</v>
      </c>
      <c r="BH53" s="17"/>
      <c r="BI53" s="47">
        <f t="shared" si="4"/>
        <v>0</v>
      </c>
      <c r="BJ53" s="18"/>
      <c r="BK53" s="17">
        <f t="shared" si="5"/>
        <v>0</v>
      </c>
      <c r="DD53" s="71"/>
      <c r="DP53" s="71"/>
    </row>
    <row r="54" spans="1:120" ht="13.95" customHeight="1" x14ac:dyDescent="0.3">
      <c r="A54" s="6"/>
      <c r="B54" s="6"/>
      <c r="C54" s="6"/>
      <c r="D54" s="1"/>
      <c r="E54" s="1"/>
      <c r="O54" s="7"/>
      <c r="Q54" s="7"/>
      <c r="V54" s="5"/>
      <c r="X54" s="5"/>
      <c r="AE54" s="45"/>
      <c r="AR54" s="3"/>
      <c r="AX54" s="16">
        <f t="shared" si="0"/>
        <v>0</v>
      </c>
      <c r="AZ54" s="16">
        <f t="shared" si="1"/>
        <v>0</v>
      </c>
      <c r="BB54" s="17"/>
      <c r="BC54" s="47">
        <f t="shared" si="2"/>
        <v>0</v>
      </c>
      <c r="BE54" s="17"/>
      <c r="BF54" s="47">
        <f t="shared" si="3"/>
        <v>0</v>
      </c>
      <c r="BH54" s="17"/>
      <c r="BI54" s="47">
        <f t="shared" si="4"/>
        <v>0</v>
      </c>
      <c r="BJ54" s="18"/>
      <c r="BK54" s="17">
        <f t="shared" si="5"/>
        <v>0</v>
      </c>
      <c r="DD54" s="71"/>
      <c r="DP54" s="71"/>
    </row>
    <row r="55" spans="1:120" ht="13.95" customHeight="1" x14ac:dyDescent="0.3">
      <c r="A55" s="6"/>
      <c r="B55" s="6"/>
      <c r="C55" s="6"/>
      <c r="D55" s="1"/>
      <c r="E55" s="1"/>
      <c r="O55" s="7"/>
      <c r="Q55" s="7"/>
      <c r="V55" s="5"/>
      <c r="X55" s="5"/>
      <c r="AE55" s="45"/>
      <c r="AR55" s="3"/>
      <c r="AX55" s="16">
        <f t="shared" si="0"/>
        <v>0</v>
      </c>
      <c r="AZ55" s="16">
        <f t="shared" si="1"/>
        <v>0</v>
      </c>
      <c r="BB55" s="17"/>
      <c r="BC55" s="47">
        <f t="shared" si="2"/>
        <v>0</v>
      </c>
      <c r="BE55" s="17"/>
      <c r="BF55" s="47">
        <f t="shared" si="3"/>
        <v>0</v>
      </c>
      <c r="BH55" s="17"/>
      <c r="BI55" s="47">
        <f t="shared" si="4"/>
        <v>0</v>
      </c>
      <c r="BJ55" s="18"/>
      <c r="BK55" s="17">
        <f t="shared" si="5"/>
        <v>0</v>
      </c>
      <c r="DD55" s="71"/>
      <c r="DP55" s="71"/>
    </row>
    <row r="56" spans="1:120" ht="13.95" customHeight="1" x14ac:dyDescent="0.3">
      <c r="A56" s="6"/>
      <c r="B56" s="6"/>
      <c r="C56" s="6"/>
      <c r="D56" s="1"/>
      <c r="E56" s="1"/>
      <c r="O56" s="7"/>
      <c r="Q56" s="7"/>
      <c r="V56" s="5"/>
      <c r="X56" s="5"/>
      <c r="AE56" s="45"/>
      <c r="AR56" s="3"/>
      <c r="AX56" s="16">
        <f t="shared" si="0"/>
        <v>0</v>
      </c>
      <c r="AZ56" s="16">
        <f t="shared" si="1"/>
        <v>0</v>
      </c>
      <c r="BB56" s="17"/>
      <c r="BC56" s="47">
        <f t="shared" si="2"/>
        <v>0</v>
      </c>
      <c r="BE56" s="17"/>
      <c r="BF56" s="47">
        <f t="shared" si="3"/>
        <v>0</v>
      </c>
      <c r="BH56" s="17"/>
      <c r="BI56" s="47">
        <f t="shared" si="4"/>
        <v>0</v>
      </c>
      <c r="BJ56" s="18"/>
      <c r="BK56" s="17">
        <f t="shared" si="5"/>
        <v>0</v>
      </c>
      <c r="DD56" s="71"/>
      <c r="DP56" s="71"/>
    </row>
    <row r="57" spans="1:120" ht="13.95" customHeight="1" x14ac:dyDescent="0.3">
      <c r="A57" s="6"/>
      <c r="B57" s="6"/>
      <c r="C57" s="6"/>
      <c r="D57" s="1"/>
      <c r="E57" s="1"/>
      <c r="O57" s="7"/>
      <c r="Q57" s="7"/>
      <c r="V57" s="5"/>
      <c r="X57" s="5"/>
      <c r="AE57" s="45"/>
      <c r="AR57" s="3"/>
      <c r="AX57" s="16">
        <f t="shared" si="0"/>
        <v>0</v>
      </c>
      <c r="AZ57" s="16">
        <f t="shared" si="1"/>
        <v>0</v>
      </c>
      <c r="BB57" s="17"/>
      <c r="BC57" s="47">
        <f t="shared" si="2"/>
        <v>0</v>
      </c>
      <c r="BE57" s="17"/>
      <c r="BF57" s="47">
        <f t="shared" si="3"/>
        <v>0</v>
      </c>
      <c r="BH57" s="17"/>
      <c r="BI57" s="47">
        <f t="shared" si="4"/>
        <v>0</v>
      </c>
      <c r="BJ57" s="18"/>
      <c r="BK57" s="17">
        <f t="shared" si="5"/>
        <v>0</v>
      </c>
      <c r="DD57" s="71"/>
      <c r="DP57" s="71"/>
    </row>
    <row r="58" spans="1:120" ht="13.95" customHeight="1" x14ac:dyDescent="0.3">
      <c r="A58" s="6"/>
      <c r="B58" s="6"/>
      <c r="C58" s="6"/>
      <c r="D58" s="1"/>
      <c r="E58" s="1"/>
      <c r="O58" s="7"/>
      <c r="Q58" s="7"/>
      <c r="V58" s="5"/>
      <c r="X58" s="5"/>
      <c r="AE58" s="45"/>
      <c r="AR58" s="3"/>
      <c r="AX58" s="16">
        <f t="shared" si="0"/>
        <v>0</v>
      </c>
      <c r="AZ58" s="16">
        <f t="shared" si="1"/>
        <v>0</v>
      </c>
      <c r="BB58" s="17"/>
      <c r="BC58" s="47">
        <f t="shared" si="2"/>
        <v>0</v>
      </c>
      <c r="BE58" s="17"/>
      <c r="BF58" s="47">
        <f t="shared" si="3"/>
        <v>0</v>
      </c>
      <c r="BH58" s="17"/>
      <c r="BI58" s="47">
        <f t="shared" si="4"/>
        <v>0</v>
      </c>
      <c r="BJ58" s="18"/>
      <c r="BK58" s="17">
        <f t="shared" si="5"/>
        <v>0</v>
      </c>
      <c r="DD58" s="71"/>
      <c r="DP58" s="71"/>
    </row>
    <row r="59" spans="1:120" ht="13.95" customHeight="1" x14ac:dyDescent="0.3">
      <c r="A59" s="6"/>
      <c r="B59" s="6"/>
      <c r="C59" s="6"/>
      <c r="D59" s="1"/>
      <c r="E59" s="1"/>
      <c r="O59" s="7"/>
      <c r="Q59" s="7"/>
      <c r="V59" s="5"/>
      <c r="X59" s="5"/>
      <c r="AE59" s="45"/>
      <c r="AR59" s="3"/>
      <c r="AX59" s="16">
        <f t="shared" si="0"/>
        <v>0</v>
      </c>
      <c r="AZ59" s="16">
        <f t="shared" si="1"/>
        <v>0</v>
      </c>
      <c r="BB59" s="17"/>
      <c r="BC59" s="47">
        <f t="shared" si="2"/>
        <v>0</v>
      </c>
      <c r="BE59" s="17"/>
      <c r="BF59" s="47">
        <f t="shared" si="3"/>
        <v>0</v>
      </c>
      <c r="BH59" s="17"/>
      <c r="BI59" s="47">
        <f t="shared" si="4"/>
        <v>0</v>
      </c>
      <c r="BJ59" s="18"/>
      <c r="BK59" s="17">
        <f t="shared" si="5"/>
        <v>0</v>
      </c>
      <c r="DD59" s="71"/>
      <c r="DP59" s="71"/>
    </row>
    <row r="60" spans="1:120" ht="13.95" customHeight="1" x14ac:dyDescent="0.3">
      <c r="A60" s="6"/>
      <c r="B60" s="6"/>
      <c r="C60" s="6"/>
      <c r="D60" s="1"/>
      <c r="E60" s="1"/>
      <c r="O60" s="7"/>
      <c r="Q60" s="7"/>
      <c r="V60" s="5"/>
      <c r="X60" s="5"/>
      <c r="AE60" s="45"/>
      <c r="AR60" s="3"/>
      <c r="AX60" s="16">
        <f t="shared" si="0"/>
        <v>0</v>
      </c>
      <c r="AZ60" s="16">
        <f t="shared" si="1"/>
        <v>0</v>
      </c>
      <c r="BB60" s="17"/>
      <c r="BC60" s="47">
        <f t="shared" si="2"/>
        <v>0</v>
      </c>
      <c r="BE60" s="17"/>
      <c r="BF60" s="47">
        <f t="shared" si="3"/>
        <v>0</v>
      </c>
      <c r="BH60" s="17"/>
      <c r="BI60" s="47">
        <f t="shared" si="4"/>
        <v>0</v>
      </c>
      <c r="BJ60" s="18"/>
      <c r="BK60" s="17">
        <f t="shared" si="5"/>
        <v>0</v>
      </c>
      <c r="DD60" s="71"/>
      <c r="DP60" s="71"/>
    </row>
    <row r="61" spans="1:120" ht="13.95" customHeight="1" x14ac:dyDescent="0.3">
      <c r="A61" s="6"/>
      <c r="B61" s="6"/>
      <c r="C61" s="6"/>
      <c r="D61" s="1"/>
      <c r="E61" s="1"/>
      <c r="O61" s="7"/>
      <c r="Q61" s="7"/>
      <c r="V61" s="5"/>
      <c r="X61" s="5"/>
      <c r="AE61" s="45"/>
      <c r="AR61" s="3"/>
      <c r="AX61" s="16">
        <f t="shared" si="0"/>
        <v>0</v>
      </c>
      <c r="AZ61" s="16">
        <f t="shared" si="1"/>
        <v>0</v>
      </c>
      <c r="BB61" s="17"/>
      <c r="BC61" s="47">
        <f t="shared" si="2"/>
        <v>0</v>
      </c>
      <c r="BE61" s="17"/>
      <c r="BF61" s="47">
        <f t="shared" si="3"/>
        <v>0</v>
      </c>
      <c r="BH61" s="17"/>
      <c r="BI61" s="47">
        <f t="shared" si="4"/>
        <v>0</v>
      </c>
      <c r="BJ61" s="18"/>
      <c r="BK61" s="17">
        <f t="shared" si="5"/>
        <v>0</v>
      </c>
      <c r="DD61" s="71"/>
      <c r="DP61" s="71"/>
    </row>
    <row r="62" spans="1:120" ht="13.95" customHeight="1" x14ac:dyDescent="0.3">
      <c r="A62" s="6"/>
      <c r="B62" s="6"/>
      <c r="C62" s="6"/>
      <c r="D62" s="1"/>
      <c r="E62" s="1"/>
      <c r="O62" s="7"/>
      <c r="Q62" s="7"/>
      <c r="V62" s="5"/>
      <c r="X62" s="5"/>
      <c r="AE62" s="45"/>
      <c r="AR62" s="3"/>
      <c r="AX62" s="16">
        <f t="shared" si="0"/>
        <v>0</v>
      </c>
      <c r="AZ62" s="16">
        <f t="shared" si="1"/>
        <v>0</v>
      </c>
      <c r="BB62" s="17"/>
      <c r="BC62" s="47">
        <f t="shared" si="2"/>
        <v>0</v>
      </c>
      <c r="BE62" s="17"/>
      <c r="BF62" s="47">
        <f t="shared" si="3"/>
        <v>0</v>
      </c>
      <c r="BH62" s="17"/>
      <c r="BI62" s="47">
        <f t="shared" si="4"/>
        <v>0</v>
      </c>
      <c r="BJ62" s="18"/>
      <c r="BK62" s="17">
        <f t="shared" si="5"/>
        <v>0</v>
      </c>
      <c r="DD62" s="71"/>
      <c r="DP62" s="71"/>
    </row>
    <row r="63" spans="1:120" ht="13.95" customHeight="1" x14ac:dyDescent="0.3">
      <c r="A63" s="6"/>
      <c r="B63" s="6"/>
      <c r="C63" s="6"/>
      <c r="D63" s="1"/>
      <c r="E63" s="1"/>
      <c r="O63" s="7"/>
      <c r="Q63" s="7"/>
      <c r="V63" s="5"/>
      <c r="X63" s="5"/>
      <c r="AE63" s="45"/>
      <c r="AR63" s="3"/>
      <c r="AX63" s="16">
        <f t="shared" si="0"/>
        <v>0</v>
      </c>
      <c r="AZ63" s="16">
        <f t="shared" si="1"/>
        <v>0</v>
      </c>
      <c r="BB63" s="17"/>
      <c r="BC63" s="47">
        <f t="shared" si="2"/>
        <v>0</v>
      </c>
      <c r="BE63" s="17"/>
      <c r="BF63" s="47">
        <f t="shared" si="3"/>
        <v>0</v>
      </c>
      <c r="BH63" s="17"/>
      <c r="BI63" s="47">
        <f t="shared" si="4"/>
        <v>0</v>
      </c>
      <c r="BJ63" s="18"/>
      <c r="BK63" s="17">
        <f t="shared" si="5"/>
        <v>0</v>
      </c>
      <c r="DD63" s="71"/>
      <c r="DP63" s="71"/>
    </row>
    <row r="64" spans="1:120" ht="13.95" customHeight="1" x14ac:dyDescent="0.3">
      <c r="A64" s="6"/>
      <c r="B64" s="6"/>
      <c r="C64" s="6"/>
      <c r="D64" s="1"/>
      <c r="E64" s="1"/>
      <c r="O64" s="7"/>
      <c r="Q64" s="7"/>
      <c r="V64" s="5"/>
      <c r="X64" s="5"/>
      <c r="AE64" s="45"/>
      <c r="AR64" s="3"/>
      <c r="AX64" s="16">
        <f t="shared" si="0"/>
        <v>0</v>
      </c>
      <c r="AZ64" s="16">
        <f t="shared" si="1"/>
        <v>0</v>
      </c>
      <c r="BB64" s="17"/>
      <c r="BC64" s="47">
        <f t="shared" si="2"/>
        <v>0</v>
      </c>
      <c r="BE64" s="17"/>
      <c r="BF64" s="47">
        <f t="shared" si="3"/>
        <v>0</v>
      </c>
      <c r="BH64" s="17"/>
      <c r="BI64" s="47">
        <f t="shared" si="4"/>
        <v>0</v>
      </c>
      <c r="BJ64" s="18"/>
      <c r="BK64" s="17">
        <f t="shared" si="5"/>
        <v>0</v>
      </c>
      <c r="DD64" s="71"/>
      <c r="DP64" s="71"/>
    </row>
    <row r="65" spans="1:120" ht="13.95" customHeight="1" x14ac:dyDescent="0.3">
      <c r="A65" s="6"/>
      <c r="B65" s="6"/>
      <c r="C65" s="6"/>
      <c r="D65" s="1"/>
      <c r="E65" s="1"/>
      <c r="O65" s="7"/>
      <c r="Q65" s="7"/>
      <c r="V65" s="5"/>
      <c r="X65" s="5"/>
      <c r="AE65" s="45"/>
      <c r="AR65" s="3"/>
      <c r="AX65" s="16">
        <f t="shared" si="0"/>
        <v>0</v>
      </c>
      <c r="AZ65" s="16">
        <f t="shared" si="1"/>
        <v>0</v>
      </c>
      <c r="BB65" s="17"/>
      <c r="BC65" s="47">
        <f t="shared" si="2"/>
        <v>0</v>
      </c>
      <c r="BE65" s="17"/>
      <c r="BF65" s="47">
        <f t="shared" si="3"/>
        <v>0</v>
      </c>
      <c r="BH65" s="17"/>
      <c r="BI65" s="47">
        <f t="shared" si="4"/>
        <v>0</v>
      </c>
      <c r="BJ65" s="18"/>
      <c r="BK65" s="17">
        <f t="shared" si="5"/>
        <v>0</v>
      </c>
      <c r="DD65" s="71"/>
      <c r="DP65" s="71"/>
    </row>
    <row r="66" spans="1:120" ht="13.95" customHeight="1" x14ac:dyDescent="0.3">
      <c r="A66" s="6"/>
      <c r="B66" s="6"/>
      <c r="C66" s="6"/>
      <c r="D66" s="1"/>
      <c r="E66" s="1"/>
      <c r="O66" s="7"/>
      <c r="Q66" s="7"/>
      <c r="V66" s="5"/>
      <c r="X66" s="5"/>
      <c r="AE66" s="45"/>
      <c r="AR66" s="3"/>
      <c r="AX66" s="16">
        <f t="shared" si="0"/>
        <v>0</v>
      </c>
      <c r="AZ66" s="16">
        <f t="shared" si="1"/>
        <v>0</v>
      </c>
      <c r="BB66" s="17"/>
      <c r="BC66" s="47">
        <f t="shared" si="2"/>
        <v>0</v>
      </c>
      <c r="BE66" s="17"/>
      <c r="BF66" s="47">
        <f t="shared" si="3"/>
        <v>0</v>
      </c>
      <c r="BH66" s="17"/>
      <c r="BI66" s="47">
        <f t="shared" si="4"/>
        <v>0</v>
      </c>
      <c r="BJ66" s="18"/>
      <c r="BK66" s="17">
        <f t="shared" si="5"/>
        <v>0</v>
      </c>
      <c r="DD66" s="71"/>
      <c r="DP66" s="71"/>
    </row>
    <row r="67" spans="1:120" ht="13.95" customHeight="1" x14ac:dyDescent="0.3">
      <c r="A67" s="6"/>
      <c r="B67" s="6"/>
      <c r="C67" s="6"/>
      <c r="D67" s="1"/>
      <c r="E67" s="1"/>
      <c r="O67" s="7"/>
      <c r="Q67" s="7"/>
      <c r="V67" s="5"/>
      <c r="X67" s="5"/>
      <c r="AE67" s="45"/>
      <c r="AR67" s="3"/>
      <c r="AX67" s="16">
        <f t="shared" si="0"/>
        <v>0</v>
      </c>
      <c r="AZ67" s="16">
        <f t="shared" si="1"/>
        <v>0</v>
      </c>
      <c r="BB67" s="17"/>
      <c r="BC67" s="47">
        <f t="shared" si="2"/>
        <v>0</v>
      </c>
      <c r="BE67" s="17"/>
      <c r="BF67" s="47">
        <f t="shared" si="3"/>
        <v>0</v>
      </c>
      <c r="BH67" s="17"/>
      <c r="BI67" s="47">
        <f t="shared" si="4"/>
        <v>0</v>
      </c>
      <c r="BJ67" s="18"/>
      <c r="BK67" s="17">
        <f t="shared" si="5"/>
        <v>0</v>
      </c>
      <c r="DD67" s="71"/>
      <c r="DP67" s="71"/>
    </row>
    <row r="68" spans="1:120" ht="13.95" customHeight="1" x14ac:dyDescent="0.3">
      <c r="A68" s="6"/>
      <c r="B68" s="6"/>
      <c r="C68" s="6"/>
      <c r="D68" s="1"/>
      <c r="E68" s="1"/>
      <c r="O68" s="7"/>
      <c r="Q68" s="7"/>
      <c r="V68" s="5"/>
      <c r="X68" s="5"/>
      <c r="AE68" s="45"/>
      <c r="AR68" s="3"/>
      <c r="AX68" s="16">
        <f t="shared" si="0"/>
        <v>0</v>
      </c>
      <c r="AZ68" s="16">
        <f t="shared" si="1"/>
        <v>0</v>
      </c>
      <c r="BB68" s="17"/>
      <c r="BC68" s="47">
        <f t="shared" si="2"/>
        <v>0</v>
      </c>
      <c r="BE68" s="17"/>
      <c r="BF68" s="47">
        <f t="shared" si="3"/>
        <v>0</v>
      </c>
      <c r="BH68" s="17"/>
      <c r="BI68" s="47">
        <f t="shared" si="4"/>
        <v>0</v>
      </c>
      <c r="BJ68" s="18"/>
      <c r="BK68" s="17">
        <f t="shared" si="5"/>
        <v>0</v>
      </c>
      <c r="DD68" s="71"/>
      <c r="DP68" s="71"/>
    </row>
    <row r="69" spans="1:120" ht="13.95" customHeight="1" x14ac:dyDescent="0.3">
      <c r="A69" s="6"/>
      <c r="B69" s="6"/>
      <c r="C69" s="6"/>
      <c r="D69" s="1"/>
      <c r="E69" s="1"/>
      <c r="O69" s="7"/>
      <c r="Q69" s="7"/>
      <c r="V69" s="5"/>
      <c r="X69" s="5"/>
      <c r="AE69" s="45"/>
      <c r="AR69" s="3"/>
      <c r="AX69" s="16">
        <f t="shared" si="0"/>
        <v>0</v>
      </c>
      <c r="AZ69" s="16">
        <f t="shared" si="1"/>
        <v>0</v>
      </c>
      <c r="BB69" s="17"/>
      <c r="BC69" s="47">
        <f t="shared" si="2"/>
        <v>0</v>
      </c>
      <c r="BE69" s="17"/>
      <c r="BF69" s="47">
        <f t="shared" si="3"/>
        <v>0</v>
      </c>
      <c r="BH69" s="17"/>
      <c r="BI69" s="47">
        <f t="shared" si="4"/>
        <v>0</v>
      </c>
      <c r="BJ69" s="18"/>
      <c r="BK69" s="17">
        <f t="shared" si="5"/>
        <v>0</v>
      </c>
      <c r="DD69" s="71"/>
      <c r="DP69" s="71"/>
    </row>
    <row r="70" spans="1:120" ht="13.95" customHeight="1" x14ac:dyDescent="0.3">
      <c r="A70" s="6"/>
      <c r="B70" s="6"/>
      <c r="C70" s="6"/>
      <c r="D70" s="1"/>
      <c r="E70" s="1"/>
      <c r="O70" s="7"/>
      <c r="Q70" s="7"/>
      <c r="V70" s="5"/>
      <c r="X70" s="5"/>
      <c r="AE70" s="45"/>
      <c r="AR70" s="3"/>
      <c r="AX70" s="16">
        <f t="shared" si="0"/>
        <v>0</v>
      </c>
      <c r="AZ70" s="16">
        <f t="shared" si="1"/>
        <v>0</v>
      </c>
      <c r="BB70" s="17"/>
      <c r="BC70" s="47">
        <f t="shared" si="2"/>
        <v>0</v>
      </c>
      <c r="BE70" s="17"/>
      <c r="BF70" s="47">
        <f t="shared" si="3"/>
        <v>0</v>
      </c>
      <c r="BH70" s="17"/>
      <c r="BI70" s="47">
        <f t="shared" si="4"/>
        <v>0</v>
      </c>
      <c r="BJ70" s="18"/>
      <c r="BK70" s="17">
        <f t="shared" si="5"/>
        <v>0</v>
      </c>
      <c r="DD70" s="71"/>
      <c r="DP70" s="71"/>
    </row>
    <row r="71" spans="1:120" ht="13.95" customHeight="1" x14ac:dyDescent="0.3">
      <c r="A71" s="6"/>
      <c r="B71" s="6"/>
      <c r="C71" s="6"/>
      <c r="D71" s="1"/>
      <c r="E71" s="1"/>
      <c r="O71" s="7"/>
      <c r="Q71" s="7"/>
      <c r="V71" s="5"/>
      <c r="X71" s="5"/>
      <c r="AE71" s="45"/>
      <c r="AR71" s="3"/>
      <c r="AX71" s="16">
        <f t="shared" si="0"/>
        <v>0</v>
      </c>
      <c r="AZ71" s="16">
        <f t="shared" si="1"/>
        <v>0</v>
      </c>
      <c r="BB71" s="17"/>
      <c r="BC71" s="47">
        <f t="shared" si="2"/>
        <v>0</v>
      </c>
      <c r="BE71" s="17"/>
      <c r="BF71" s="47">
        <f t="shared" si="3"/>
        <v>0</v>
      </c>
      <c r="BH71" s="17"/>
      <c r="BI71" s="47">
        <f t="shared" si="4"/>
        <v>0</v>
      </c>
      <c r="BJ71" s="18"/>
      <c r="BK71" s="17">
        <f t="shared" si="5"/>
        <v>0</v>
      </c>
      <c r="DD71" s="71"/>
      <c r="DP71" s="71"/>
    </row>
    <row r="72" spans="1:120" ht="13.95" customHeight="1" x14ac:dyDescent="0.3">
      <c r="A72" s="6"/>
      <c r="B72" s="6"/>
      <c r="C72" s="6"/>
      <c r="D72" s="1"/>
      <c r="E72" s="1"/>
      <c r="O72" s="7"/>
      <c r="Q72" s="7"/>
      <c r="V72" s="5"/>
      <c r="X72" s="5"/>
      <c r="AE72" s="45"/>
      <c r="AR72" s="3"/>
      <c r="AX72" s="16">
        <f t="shared" ref="AX72:AX99" si="6">(AV72*AW72)/43560</f>
        <v>0</v>
      </c>
      <c r="AZ72" s="16">
        <f t="shared" ref="AZ72:AZ99" si="7">AX72*5</f>
        <v>0</v>
      </c>
      <c r="BB72" s="17"/>
      <c r="BC72" s="47">
        <f t="shared" ref="BC72:BC99" si="8">BB72*AZ72</f>
        <v>0</v>
      </c>
      <c r="BE72" s="17"/>
      <c r="BF72" s="47">
        <f t="shared" ref="BF72:BF99" si="9">BE72*AZ72</f>
        <v>0</v>
      </c>
      <c r="BH72" s="17"/>
      <c r="BI72" s="47">
        <f t="shared" ref="BI72:BI99" si="10">BH72*AZ72</f>
        <v>0</v>
      </c>
      <c r="BJ72" s="18"/>
      <c r="BK72" s="17">
        <f t="shared" ref="BK72:BK99" si="11">BH72+BE72+BB72</f>
        <v>0</v>
      </c>
      <c r="DD72" s="71"/>
      <c r="DP72" s="71"/>
    </row>
    <row r="73" spans="1:120" ht="13.95" customHeight="1" x14ac:dyDescent="0.3">
      <c r="A73" s="6"/>
      <c r="B73" s="6"/>
      <c r="C73" s="6"/>
      <c r="D73" s="1"/>
      <c r="E73" s="1"/>
      <c r="O73" s="7"/>
      <c r="Q73" s="7"/>
      <c r="V73" s="5"/>
      <c r="X73" s="5"/>
      <c r="AE73" s="45"/>
      <c r="AR73" s="3"/>
      <c r="AX73" s="16">
        <f t="shared" si="6"/>
        <v>0</v>
      </c>
      <c r="AZ73" s="16">
        <f t="shared" si="7"/>
        <v>0</v>
      </c>
      <c r="BB73" s="17"/>
      <c r="BC73" s="47">
        <f t="shared" si="8"/>
        <v>0</v>
      </c>
      <c r="BE73" s="17"/>
      <c r="BF73" s="47">
        <f t="shared" si="9"/>
        <v>0</v>
      </c>
      <c r="BH73" s="17"/>
      <c r="BI73" s="47">
        <f t="shared" si="10"/>
        <v>0</v>
      </c>
      <c r="BJ73" s="18"/>
      <c r="BK73" s="17">
        <f t="shared" si="11"/>
        <v>0</v>
      </c>
      <c r="DD73" s="71"/>
      <c r="DP73" s="71"/>
    </row>
    <row r="74" spans="1:120" ht="13.95" customHeight="1" x14ac:dyDescent="0.3">
      <c r="A74" s="6"/>
      <c r="B74" s="6"/>
      <c r="C74" s="6"/>
      <c r="D74" s="1"/>
      <c r="E74" s="1"/>
      <c r="O74" s="7"/>
      <c r="Q74" s="7"/>
      <c r="V74" s="5"/>
      <c r="X74" s="5"/>
      <c r="AE74" s="45"/>
      <c r="AR74" s="3"/>
      <c r="AX74" s="16">
        <f t="shared" si="6"/>
        <v>0</v>
      </c>
      <c r="AZ74" s="16">
        <f t="shared" si="7"/>
        <v>0</v>
      </c>
      <c r="BB74" s="17"/>
      <c r="BC74" s="47">
        <f t="shared" si="8"/>
        <v>0</v>
      </c>
      <c r="BE74" s="17"/>
      <c r="BF74" s="47">
        <f t="shared" si="9"/>
        <v>0</v>
      </c>
      <c r="BH74" s="17"/>
      <c r="BI74" s="47">
        <f t="shared" si="10"/>
        <v>0</v>
      </c>
      <c r="BJ74" s="18"/>
      <c r="BK74" s="17">
        <f t="shared" si="11"/>
        <v>0</v>
      </c>
      <c r="DD74" s="71"/>
      <c r="DP74" s="71"/>
    </row>
    <row r="75" spans="1:120" ht="13.95" customHeight="1" x14ac:dyDescent="0.3">
      <c r="A75" s="6"/>
      <c r="B75" s="6"/>
      <c r="C75" s="6"/>
      <c r="D75" s="1"/>
      <c r="E75" s="1"/>
      <c r="O75" s="7"/>
      <c r="Q75" s="7"/>
      <c r="V75" s="5"/>
      <c r="X75" s="5"/>
      <c r="AE75" s="45"/>
      <c r="AR75" s="3"/>
      <c r="AX75" s="16">
        <f t="shared" si="6"/>
        <v>0</v>
      </c>
      <c r="AZ75" s="16">
        <f t="shared" si="7"/>
        <v>0</v>
      </c>
      <c r="BB75" s="17"/>
      <c r="BC75" s="47">
        <f t="shared" si="8"/>
        <v>0</v>
      </c>
      <c r="BE75" s="17"/>
      <c r="BF75" s="47">
        <f t="shared" si="9"/>
        <v>0</v>
      </c>
      <c r="BH75" s="17"/>
      <c r="BI75" s="47">
        <f t="shared" si="10"/>
        <v>0</v>
      </c>
      <c r="BJ75" s="18"/>
      <c r="BK75" s="17">
        <f t="shared" si="11"/>
        <v>0</v>
      </c>
      <c r="DD75" s="71"/>
      <c r="DP75" s="71"/>
    </row>
    <row r="76" spans="1:120" ht="13.95" customHeight="1" x14ac:dyDescent="0.3">
      <c r="A76" s="6"/>
      <c r="B76" s="6"/>
      <c r="C76" s="6"/>
      <c r="D76" s="1"/>
      <c r="E76" s="1"/>
      <c r="O76" s="7"/>
      <c r="Q76" s="7"/>
      <c r="V76" s="5"/>
      <c r="X76" s="5"/>
      <c r="AE76" s="45"/>
      <c r="AR76" s="3"/>
      <c r="AX76" s="16">
        <f t="shared" si="6"/>
        <v>0</v>
      </c>
      <c r="AZ76" s="16">
        <f t="shared" si="7"/>
        <v>0</v>
      </c>
      <c r="BB76" s="17"/>
      <c r="BC76" s="47">
        <f t="shared" si="8"/>
        <v>0</v>
      </c>
      <c r="BE76" s="17"/>
      <c r="BF76" s="47">
        <f t="shared" si="9"/>
        <v>0</v>
      </c>
      <c r="BH76" s="17"/>
      <c r="BI76" s="47">
        <f t="shared" si="10"/>
        <v>0</v>
      </c>
      <c r="BJ76" s="18"/>
      <c r="BK76" s="17">
        <f t="shared" si="11"/>
        <v>0</v>
      </c>
      <c r="DD76" s="71"/>
      <c r="DP76" s="71"/>
    </row>
    <row r="77" spans="1:120" ht="13.95" customHeight="1" x14ac:dyDescent="0.3">
      <c r="A77" s="6"/>
      <c r="B77" s="6"/>
      <c r="C77" s="6"/>
      <c r="D77" s="1"/>
      <c r="E77" s="1"/>
      <c r="O77" s="7"/>
      <c r="Q77" s="7"/>
      <c r="V77" s="5"/>
      <c r="X77" s="5"/>
      <c r="AE77" s="45"/>
      <c r="AR77" s="3"/>
      <c r="AX77" s="16">
        <f t="shared" si="6"/>
        <v>0</v>
      </c>
      <c r="AZ77" s="16">
        <f t="shared" si="7"/>
        <v>0</v>
      </c>
      <c r="BB77" s="17"/>
      <c r="BC77" s="47">
        <f t="shared" si="8"/>
        <v>0</v>
      </c>
      <c r="BE77" s="17"/>
      <c r="BF77" s="47">
        <f t="shared" si="9"/>
        <v>0</v>
      </c>
      <c r="BH77" s="17"/>
      <c r="BI77" s="47">
        <f t="shared" si="10"/>
        <v>0</v>
      </c>
      <c r="BJ77" s="18"/>
      <c r="BK77" s="17">
        <f t="shared" si="11"/>
        <v>0</v>
      </c>
      <c r="DD77" s="71"/>
      <c r="DP77" s="71"/>
    </row>
    <row r="78" spans="1:120" ht="13.95" customHeight="1" x14ac:dyDescent="0.3">
      <c r="A78" s="6"/>
      <c r="B78" s="6"/>
      <c r="C78" s="6"/>
      <c r="D78" s="1"/>
      <c r="E78" s="1"/>
      <c r="O78" s="7"/>
      <c r="Q78" s="7"/>
      <c r="V78" s="5"/>
      <c r="X78" s="5"/>
      <c r="AE78" s="45"/>
      <c r="AR78" s="3"/>
      <c r="AX78" s="16">
        <f t="shared" si="6"/>
        <v>0</v>
      </c>
      <c r="AZ78" s="16">
        <f t="shared" si="7"/>
        <v>0</v>
      </c>
      <c r="BB78" s="17"/>
      <c r="BC78" s="47">
        <f t="shared" si="8"/>
        <v>0</v>
      </c>
      <c r="BE78" s="17"/>
      <c r="BF78" s="47">
        <f t="shared" si="9"/>
        <v>0</v>
      </c>
      <c r="BH78" s="17"/>
      <c r="BI78" s="47">
        <f t="shared" si="10"/>
        <v>0</v>
      </c>
      <c r="BJ78" s="18"/>
      <c r="BK78" s="17">
        <f t="shared" si="11"/>
        <v>0</v>
      </c>
      <c r="DD78" s="71"/>
      <c r="DP78" s="71"/>
    </row>
    <row r="79" spans="1:120" ht="13.95" customHeight="1" x14ac:dyDescent="0.3">
      <c r="A79" s="6"/>
      <c r="B79" s="6"/>
      <c r="C79" s="6"/>
      <c r="D79" s="1"/>
      <c r="E79" s="1"/>
      <c r="O79" s="7"/>
      <c r="Q79" s="7"/>
      <c r="V79" s="5"/>
      <c r="X79" s="5"/>
      <c r="AE79" s="45"/>
      <c r="AR79" s="3"/>
      <c r="AX79" s="16">
        <f t="shared" si="6"/>
        <v>0</v>
      </c>
      <c r="AZ79" s="16">
        <f t="shared" si="7"/>
        <v>0</v>
      </c>
      <c r="BB79" s="17"/>
      <c r="BC79" s="47">
        <f t="shared" si="8"/>
        <v>0</v>
      </c>
      <c r="BE79" s="17"/>
      <c r="BF79" s="47">
        <f t="shared" si="9"/>
        <v>0</v>
      </c>
      <c r="BH79" s="17"/>
      <c r="BI79" s="47">
        <f t="shared" si="10"/>
        <v>0</v>
      </c>
      <c r="BJ79" s="18"/>
      <c r="BK79" s="17">
        <f t="shared" si="11"/>
        <v>0</v>
      </c>
      <c r="DD79" s="71"/>
      <c r="DP79" s="71"/>
    </row>
    <row r="80" spans="1:120" ht="13.95" customHeight="1" x14ac:dyDescent="0.3">
      <c r="A80" s="6"/>
      <c r="B80" s="6"/>
      <c r="C80" s="6"/>
      <c r="D80" s="1"/>
      <c r="E80" s="1"/>
      <c r="O80" s="7"/>
      <c r="Q80" s="7"/>
      <c r="V80" s="5"/>
      <c r="X80" s="5"/>
      <c r="AE80" s="45"/>
      <c r="AR80" s="3"/>
      <c r="AX80" s="16">
        <f t="shared" si="6"/>
        <v>0</v>
      </c>
      <c r="AZ80" s="16">
        <f t="shared" si="7"/>
        <v>0</v>
      </c>
      <c r="BB80" s="17"/>
      <c r="BC80" s="47">
        <f t="shared" si="8"/>
        <v>0</v>
      </c>
      <c r="BE80" s="17"/>
      <c r="BF80" s="47">
        <f t="shared" si="9"/>
        <v>0</v>
      </c>
      <c r="BH80" s="17"/>
      <c r="BI80" s="47">
        <f t="shared" si="10"/>
        <v>0</v>
      </c>
      <c r="BJ80" s="18"/>
      <c r="BK80" s="17">
        <f t="shared" si="11"/>
        <v>0</v>
      </c>
      <c r="DD80" s="71"/>
      <c r="DP80" s="71"/>
    </row>
    <row r="81" spans="1:120" ht="13.95" customHeight="1" x14ac:dyDescent="0.3">
      <c r="A81" s="6"/>
      <c r="B81" s="6"/>
      <c r="C81" s="6"/>
      <c r="D81" s="1"/>
      <c r="E81" s="1"/>
      <c r="O81" s="7"/>
      <c r="Q81" s="7"/>
      <c r="V81" s="5"/>
      <c r="X81" s="5"/>
      <c r="AE81" s="45"/>
      <c r="AR81" s="3"/>
      <c r="AX81" s="16">
        <f t="shared" si="6"/>
        <v>0</v>
      </c>
      <c r="AZ81" s="16">
        <f t="shared" si="7"/>
        <v>0</v>
      </c>
      <c r="BB81" s="17"/>
      <c r="BC81" s="47">
        <f t="shared" si="8"/>
        <v>0</v>
      </c>
      <c r="BE81" s="17"/>
      <c r="BF81" s="47">
        <f t="shared" si="9"/>
        <v>0</v>
      </c>
      <c r="BH81" s="17"/>
      <c r="BI81" s="47">
        <f t="shared" si="10"/>
        <v>0</v>
      </c>
      <c r="BJ81" s="18"/>
      <c r="BK81" s="17">
        <f t="shared" si="11"/>
        <v>0</v>
      </c>
      <c r="DD81" s="71"/>
      <c r="DP81" s="71"/>
    </row>
    <row r="82" spans="1:120" ht="13.95" customHeight="1" x14ac:dyDescent="0.3">
      <c r="A82" s="6"/>
      <c r="B82" s="6"/>
      <c r="C82" s="6"/>
      <c r="D82" s="1"/>
      <c r="E82" s="1"/>
      <c r="O82" s="7"/>
      <c r="Q82" s="7"/>
      <c r="V82" s="5"/>
      <c r="X82" s="5"/>
      <c r="AE82" s="45"/>
      <c r="AR82" s="3"/>
      <c r="AX82" s="16">
        <f t="shared" si="6"/>
        <v>0</v>
      </c>
      <c r="AZ82" s="16">
        <f t="shared" si="7"/>
        <v>0</v>
      </c>
      <c r="BB82" s="17"/>
      <c r="BC82" s="47">
        <f t="shared" si="8"/>
        <v>0</v>
      </c>
      <c r="BE82" s="17"/>
      <c r="BF82" s="47">
        <f t="shared" si="9"/>
        <v>0</v>
      </c>
      <c r="BH82" s="17"/>
      <c r="BI82" s="47">
        <f t="shared" si="10"/>
        <v>0</v>
      </c>
      <c r="BJ82" s="18"/>
      <c r="BK82" s="17">
        <f t="shared" si="11"/>
        <v>0</v>
      </c>
      <c r="DD82" s="71"/>
      <c r="DP82" s="71"/>
    </row>
    <row r="83" spans="1:120" ht="13.95" customHeight="1" x14ac:dyDescent="0.3">
      <c r="A83" s="6"/>
      <c r="B83" s="6"/>
      <c r="C83" s="6"/>
      <c r="D83" s="1"/>
      <c r="E83" s="1"/>
      <c r="O83" s="7"/>
      <c r="Q83" s="7"/>
      <c r="V83" s="5"/>
      <c r="X83" s="5"/>
      <c r="AE83" s="45"/>
      <c r="AR83" s="3"/>
      <c r="AX83" s="16">
        <f t="shared" si="6"/>
        <v>0</v>
      </c>
      <c r="AZ83" s="16">
        <f t="shared" si="7"/>
        <v>0</v>
      </c>
      <c r="BB83" s="17"/>
      <c r="BC83" s="47">
        <f t="shared" si="8"/>
        <v>0</v>
      </c>
      <c r="BE83" s="17"/>
      <c r="BF83" s="47">
        <f t="shared" si="9"/>
        <v>0</v>
      </c>
      <c r="BH83" s="17"/>
      <c r="BI83" s="47">
        <f t="shared" si="10"/>
        <v>0</v>
      </c>
      <c r="BJ83" s="18"/>
      <c r="BK83" s="17">
        <f t="shared" si="11"/>
        <v>0</v>
      </c>
      <c r="DD83" s="71"/>
      <c r="DP83" s="71"/>
    </row>
    <row r="84" spans="1:120" ht="13.95" customHeight="1" x14ac:dyDescent="0.3">
      <c r="A84" s="6"/>
      <c r="B84" s="6"/>
      <c r="C84" s="6"/>
      <c r="D84" s="1"/>
      <c r="E84" s="1"/>
      <c r="O84" s="7"/>
      <c r="Q84" s="7"/>
      <c r="V84" s="5"/>
      <c r="X84" s="5"/>
      <c r="AE84" s="45"/>
      <c r="AR84" s="3"/>
      <c r="AX84" s="16">
        <f t="shared" si="6"/>
        <v>0</v>
      </c>
      <c r="AZ84" s="16">
        <f t="shared" si="7"/>
        <v>0</v>
      </c>
      <c r="BB84" s="17"/>
      <c r="BC84" s="47">
        <f t="shared" si="8"/>
        <v>0</v>
      </c>
      <c r="BE84" s="17"/>
      <c r="BF84" s="47">
        <f t="shared" si="9"/>
        <v>0</v>
      </c>
      <c r="BH84" s="17"/>
      <c r="BI84" s="47">
        <f t="shared" si="10"/>
        <v>0</v>
      </c>
      <c r="BJ84" s="18"/>
      <c r="BK84" s="17">
        <f t="shared" si="11"/>
        <v>0</v>
      </c>
      <c r="DD84" s="71"/>
      <c r="DP84" s="71"/>
    </row>
    <row r="85" spans="1:120" ht="13.95" customHeight="1" x14ac:dyDescent="0.3">
      <c r="A85" s="6"/>
      <c r="B85" s="6"/>
      <c r="C85" s="6"/>
      <c r="D85" s="1"/>
      <c r="E85" s="1"/>
      <c r="O85" s="7"/>
      <c r="Q85" s="7"/>
      <c r="V85" s="5"/>
      <c r="X85" s="5"/>
      <c r="AE85" s="45"/>
      <c r="AR85" s="3"/>
      <c r="AX85" s="16">
        <f t="shared" si="6"/>
        <v>0</v>
      </c>
      <c r="AZ85" s="16">
        <f t="shared" si="7"/>
        <v>0</v>
      </c>
      <c r="BB85" s="17"/>
      <c r="BC85" s="47">
        <f t="shared" si="8"/>
        <v>0</v>
      </c>
      <c r="BE85" s="17"/>
      <c r="BF85" s="47">
        <f t="shared" si="9"/>
        <v>0</v>
      </c>
      <c r="BH85" s="17"/>
      <c r="BI85" s="47">
        <f t="shared" si="10"/>
        <v>0</v>
      </c>
      <c r="BJ85" s="18"/>
      <c r="BK85" s="17">
        <f t="shared" si="11"/>
        <v>0</v>
      </c>
      <c r="DD85" s="71"/>
      <c r="DP85" s="71"/>
    </row>
    <row r="86" spans="1:120" ht="13.95" customHeight="1" x14ac:dyDescent="0.3">
      <c r="A86" s="6"/>
      <c r="B86" s="6"/>
      <c r="C86" s="6"/>
      <c r="D86" s="1"/>
      <c r="E86" s="1"/>
      <c r="O86" s="7"/>
      <c r="Q86" s="7"/>
      <c r="V86" s="5"/>
      <c r="X86" s="5"/>
      <c r="AE86" s="45"/>
      <c r="AR86" s="3"/>
      <c r="AX86" s="16">
        <f t="shared" si="6"/>
        <v>0</v>
      </c>
      <c r="AZ86" s="16">
        <f t="shared" si="7"/>
        <v>0</v>
      </c>
      <c r="BB86" s="17"/>
      <c r="BC86" s="47">
        <f t="shared" si="8"/>
        <v>0</v>
      </c>
      <c r="BE86" s="17"/>
      <c r="BF86" s="47">
        <f t="shared" si="9"/>
        <v>0</v>
      </c>
      <c r="BH86" s="17"/>
      <c r="BI86" s="47">
        <f t="shared" si="10"/>
        <v>0</v>
      </c>
      <c r="BJ86" s="18"/>
      <c r="BK86" s="17">
        <f t="shared" si="11"/>
        <v>0</v>
      </c>
      <c r="DD86" s="71"/>
      <c r="DP86" s="71"/>
    </row>
    <row r="87" spans="1:120" ht="13.95" customHeight="1" x14ac:dyDescent="0.3">
      <c r="A87" s="6"/>
      <c r="B87" s="6"/>
      <c r="C87" s="6"/>
      <c r="D87" s="1"/>
      <c r="E87" s="1"/>
      <c r="O87" s="7"/>
      <c r="Q87" s="7"/>
      <c r="V87" s="5"/>
      <c r="X87" s="5"/>
      <c r="AE87" s="45"/>
      <c r="AR87" s="3"/>
      <c r="AX87" s="16">
        <f t="shared" si="6"/>
        <v>0</v>
      </c>
      <c r="AZ87" s="16">
        <f t="shared" si="7"/>
        <v>0</v>
      </c>
      <c r="BB87" s="17"/>
      <c r="BC87" s="47">
        <f t="shared" si="8"/>
        <v>0</v>
      </c>
      <c r="BE87" s="17"/>
      <c r="BF87" s="47">
        <f t="shared" si="9"/>
        <v>0</v>
      </c>
      <c r="BH87" s="17"/>
      <c r="BI87" s="47">
        <f t="shared" si="10"/>
        <v>0</v>
      </c>
      <c r="BJ87" s="18"/>
      <c r="BK87" s="17">
        <f t="shared" si="11"/>
        <v>0</v>
      </c>
      <c r="DD87" s="71"/>
      <c r="DP87" s="71"/>
    </row>
    <row r="88" spans="1:120" ht="13.95" customHeight="1" x14ac:dyDescent="0.3">
      <c r="A88" s="6"/>
      <c r="B88" s="6"/>
      <c r="C88" s="6"/>
      <c r="D88" s="1"/>
      <c r="E88" s="1"/>
      <c r="O88" s="7"/>
      <c r="Q88" s="7"/>
      <c r="V88" s="5"/>
      <c r="X88" s="5"/>
      <c r="AE88" s="45"/>
      <c r="AR88" s="3"/>
      <c r="AX88" s="16">
        <f t="shared" si="6"/>
        <v>0</v>
      </c>
      <c r="AZ88" s="16">
        <f t="shared" si="7"/>
        <v>0</v>
      </c>
      <c r="BB88" s="17"/>
      <c r="BC88" s="47">
        <f t="shared" si="8"/>
        <v>0</v>
      </c>
      <c r="BE88" s="17"/>
      <c r="BF88" s="47">
        <f t="shared" si="9"/>
        <v>0</v>
      </c>
      <c r="BH88" s="17"/>
      <c r="BI88" s="47">
        <f t="shared" si="10"/>
        <v>0</v>
      </c>
      <c r="BJ88" s="18"/>
      <c r="BK88" s="17">
        <f t="shared" si="11"/>
        <v>0</v>
      </c>
      <c r="DD88" s="71"/>
      <c r="DP88" s="71"/>
    </row>
    <row r="89" spans="1:120" ht="13.95" customHeight="1" x14ac:dyDescent="0.3">
      <c r="A89" s="6"/>
      <c r="B89" s="6"/>
      <c r="C89" s="6"/>
      <c r="D89" s="1"/>
      <c r="E89" s="1"/>
      <c r="O89" s="7"/>
      <c r="Q89" s="7"/>
      <c r="V89" s="5"/>
      <c r="X89" s="5"/>
      <c r="AE89" s="45"/>
      <c r="AR89" s="3"/>
      <c r="AX89" s="16">
        <f t="shared" si="6"/>
        <v>0</v>
      </c>
      <c r="AZ89" s="16">
        <f t="shared" si="7"/>
        <v>0</v>
      </c>
      <c r="BB89" s="17"/>
      <c r="BC89" s="47">
        <f t="shared" si="8"/>
        <v>0</v>
      </c>
      <c r="BE89" s="17"/>
      <c r="BF89" s="47">
        <f t="shared" si="9"/>
        <v>0</v>
      </c>
      <c r="BH89" s="17"/>
      <c r="BI89" s="47">
        <f t="shared" si="10"/>
        <v>0</v>
      </c>
      <c r="BJ89" s="18"/>
      <c r="BK89" s="17">
        <f t="shared" si="11"/>
        <v>0</v>
      </c>
      <c r="DD89" s="71"/>
      <c r="DP89" s="71"/>
    </row>
    <row r="90" spans="1:120" ht="13.95" customHeight="1" x14ac:dyDescent="0.3">
      <c r="A90" s="6"/>
      <c r="B90" s="6"/>
      <c r="C90" s="6"/>
      <c r="D90" s="1"/>
      <c r="E90" s="1"/>
      <c r="O90" s="7"/>
      <c r="Q90" s="7"/>
      <c r="V90" s="5"/>
      <c r="X90" s="5"/>
      <c r="AE90" s="45"/>
      <c r="AR90" s="3"/>
      <c r="AX90" s="16">
        <f t="shared" si="6"/>
        <v>0</v>
      </c>
      <c r="AZ90" s="16">
        <f t="shared" si="7"/>
        <v>0</v>
      </c>
      <c r="BB90" s="17"/>
      <c r="BC90" s="47">
        <f t="shared" si="8"/>
        <v>0</v>
      </c>
      <c r="BE90" s="17"/>
      <c r="BF90" s="47">
        <f t="shared" si="9"/>
        <v>0</v>
      </c>
      <c r="BH90" s="17"/>
      <c r="BI90" s="47">
        <f t="shared" si="10"/>
        <v>0</v>
      </c>
      <c r="BJ90" s="18"/>
      <c r="BK90" s="17">
        <f t="shared" si="11"/>
        <v>0</v>
      </c>
      <c r="DD90" s="71"/>
      <c r="DP90" s="71"/>
    </row>
    <row r="91" spans="1:120" ht="13.95" customHeight="1" x14ac:dyDescent="0.3">
      <c r="A91" s="6"/>
      <c r="B91" s="6"/>
      <c r="C91" s="6"/>
      <c r="D91" s="1"/>
      <c r="E91" s="1"/>
      <c r="O91" s="7"/>
      <c r="Q91" s="7"/>
      <c r="V91" s="5"/>
      <c r="X91" s="5"/>
      <c r="AE91" s="45"/>
      <c r="AR91" s="3"/>
      <c r="AX91" s="16">
        <f t="shared" si="6"/>
        <v>0</v>
      </c>
      <c r="AZ91" s="16">
        <f t="shared" si="7"/>
        <v>0</v>
      </c>
      <c r="BB91" s="17"/>
      <c r="BC91" s="47">
        <f t="shared" si="8"/>
        <v>0</v>
      </c>
      <c r="BE91" s="17"/>
      <c r="BF91" s="47">
        <f t="shared" si="9"/>
        <v>0</v>
      </c>
      <c r="BH91" s="17"/>
      <c r="BI91" s="47">
        <f t="shared" si="10"/>
        <v>0</v>
      </c>
      <c r="BJ91" s="18"/>
      <c r="BK91" s="17">
        <f t="shared" si="11"/>
        <v>0</v>
      </c>
      <c r="DD91" s="71"/>
      <c r="DP91" s="71"/>
    </row>
    <row r="92" spans="1:120" ht="13.95" customHeight="1" x14ac:dyDescent="0.3">
      <c r="A92" s="6"/>
      <c r="B92" s="6"/>
      <c r="C92" s="6"/>
      <c r="D92" s="1"/>
      <c r="E92" s="1"/>
      <c r="O92" s="7"/>
      <c r="Q92" s="7"/>
      <c r="V92" s="5"/>
      <c r="X92" s="5"/>
      <c r="AE92" s="45"/>
      <c r="AR92" s="3"/>
      <c r="AX92" s="16">
        <f t="shared" si="6"/>
        <v>0</v>
      </c>
      <c r="AZ92" s="16">
        <f t="shared" si="7"/>
        <v>0</v>
      </c>
      <c r="BB92" s="17"/>
      <c r="BC92" s="47">
        <f t="shared" si="8"/>
        <v>0</v>
      </c>
      <c r="BE92" s="17"/>
      <c r="BF92" s="47">
        <f t="shared" si="9"/>
        <v>0</v>
      </c>
      <c r="BH92" s="17"/>
      <c r="BI92" s="47">
        <f t="shared" si="10"/>
        <v>0</v>
      </c>
      <c r="BJ92" s="18"/>
      <c r="BK92" s="17">
        <f t="shared" si="11"/>
        <v>0</v>
      </c>
      <c r="DD92" s="71"/>
      <c r="DP92" s="71"/>
    </row>
    <row r="93" spans="1:120" ht="13.95" customHeight="1" x14ac:dyDescent="0.3">
      <c r="A93" s="6"/>
      <c r="B93" s="6"/>
      <c r="C93" s="6"/>
      <c r="D93" s="1"/>
      <c r="E93" s="1"/>
      <c r="O93" s="7"/>
      <c r="Q93" s="7"/>
      <c r="V93" s="5"/>
      <c r="X93" s="5"/>
      <c r="AE93" s="45"/>
      <c r="AR93" s="3"/>
      <c r="AX93" s="16">
        <f t="shared" si="6"/>
        <v>0</v>
      </c>
      <c r="AZ93" s="16">
        <f t="shared" si="7"/>
        <v>0</v>
      </c>
      <c r="BB93" s="17"/>
      <c r="BC93" s="47">
        <f t="shared" si="8"/>
        <v>0</v>
      </c>
      <c r="BE93" s="17"/>
      <c r="BF93" s="47">
        <f t="shared" si="9"/>
        <v>0</v>
      </c>
      <c r="BH93" s="17"/>
      <c r="BI93" s="47">
        <f t="shared" si="10"/>
        <v>0</v>
      </c>
      <c r="BJ93" s="18"/>
      <c r="BK93" s="17">
        <f t="shared" si="11"/>
        <v>0</v>
      </c>
      <c r="DD93" s="71"/>
      <c r="DP93" s="71"/>
    </row>
    <row r="94" spans="1:120" ht="13.95" customHeight="1" x14ac:dyDescent="0.3">
      <c r="A94" s="6"/>
      <c r="B94" s="6"/>
      <c r="C94" s="6"/>
      <c r="D94" s="1"/>
      <c r="E94" s="1"/>
      <c r="O94" s="7"/>
      <c r="Q94" s="7"/>
      <c r="V94" s="5"/>
      <c r="X94" s="5"/>
      <c r="AE94" s="45"/>
      <c r="AR94" s="3"/>
      <c r="AX94" s="16">
        <f t="shared" si="6"/>
        <v>0</v>
      </c>
      <c r="AZ94" s="16">
        <f t="shared" si="7"/>
        <v>0</v>
      </c>
      <c r="BB94" s="17"/>
      <c r="BC94" s="47">
        <f t="shared" si="8"/>
        <v>0</v>
      </c>
      <c r="BE94" s="17"/>
      <c r="BF94" s="47">
        <f t="shared" si="9"/>
        <v>0</v>
      </c>
      <c r="BH94" s="17"/>
      <c r="BI94" s="47">
        <f t="shared" si="10"/>
        <v>0</v>
      </c>
      <c r="BJ94" s="18"/>
      <c r="BK94" s="17">
        <f t="shared" si="11"/>
        <v>0</v>
      </c>
      <c r="DD94" s="71"/>
      <c r="DP94" s="71"/>
    </row>
    <row r="95" spans="1:120" ht="13.95" customHeight="1" x14ac:dyDescent="0.3">
      <c r="A95" s="6"/>
      <c r="B95" s="6"/>
      <c r="C95" s="6"/>
      <c r="D95" s="1"/>
      <c r="E95" s="1"/>
      <c r="O95" s="7"/>
      <c r="Q95" s="7"/>
      <c r="V95" s="5"/>
      <c r="X95" s="5"/>
      <c r="AE95" s="45"/>
      <c r="AR95" s="3"/>
      <c r="AX95" s="16">
        <f t="shared" si="6"/>
        <v>0</v>
      </c>
      <c r="AZ95" s="16">
        <f t="shared" si="7"/>
        <v>0</v>
      </c>
      <c r="BB95" s="17"/>
      <c r="BC95" s="47">
        <f t="shared" si="8"/>
        <v>0</v>
      </c>
      <c r="BE95" s="17"/>
      <c r="BF95" s="47">
        <f t="shared" si="9"/>
        <v>0</v>
      </c>
      <c r="BH95" s="17"/>
      <c r="BI95" s="47">
        <f t="shared" si="10"/>
        <v>0</v>
      </c>
      <c r="BJ95" s="18"/>
      <c r="BK95" s="17">
        <f t="shared" si="11"/>
        <v>0</v>
      </c>
      <c r="DD95" s="71"/>
      <c r="DP95" s="71"/>
    </row>
    <row r="96" spans="1:120" ht="13.95" customHeight="1" x14ac:dyDescent="0.3">
      <c r="A96" s="6"/>
      <c r="B96" s="6"/>
      <c r="C96" s="6"/>
      <c r="D96" s="1"/>
      <c r="E96" s="1"/>
      <c r="O96" s="7"/>
      <c r="Q96" s="7"/>
      <c r="V96" s="5"/>
      <c r="X96" s="5"/>
      <c r="AE96" s="45"/>
      <c r="AR96" s="3"/>
      <c r="AX96" s="16">
        <f t="shared" si="6"/>
        <v>0</v>
      </c>
      <c r="AZ96" s="16">
        <f t="shared" si="7"/>
        <v>0</v>
      </c>
      <c r="BB96" s="17"/>
      <c r="BC96" s="47">
        <f t="shared" si="8"/>
        <v>0</v>
      </c>
      <c r="BE96" s="17"/>
      <c r="BF96" s="47">
        <f t="shared" si="9"/>
        <v>0</v>
      </c>
      <c r="BH96" s="17"/>
      <c r="BI96" s="47">
        <f t="shared" si="10"/>
        <v>0</v>
      </c>
      <c r="BJ96" s="18"/>
      <c r="BK96" s="17">
        <f t="shared" si="11"/>
        <v>0</v>
      </c>
      <c r="DD96" s="71"/>
      <c r="DP96" s="71"/>
    </row>
    <row r="97" spans="1:136" ht="13.95" customHeight="1" x14ac:dyDescent="0.3">
      <c r="A97" s="6"/>
      <c r="B97" s="6"/>
      <c r="C97" s="6"/>
      <c r="D97" s="1"/>
      <c r="E97" s="1"/>
      <c r="O97" s="7"/>
      <c r="Q97" s="7"/>
      <c r="V97" s="5"/>
      <c r="X97" s="5"/>
      <c r="AE97" s="45"/>
      <c r="AR97" s="3"/>
      <c r="AX97" s="16">
        <f t="shared" si="6"/>
        <v>0</v>
      </c>
      <c r="AZ97" s="16">
        <f t="shared" si="7"/>
        <v>0</v>
      </c>
      <c r="BB97" s="17"/>
      <c r="BC97" s="47">
        <f t="shared" si="8"/>
        <v>0</v>
      </c>
      <c r="BE97" s="17"/>
      <c r="BF97" s="47">
        <f t="shared" si="9"/>
        <v>0</v>
      </c>
      <c r="BH97" s="17"/>
      <c r="BI97" s="47">
        <f t="shared" si="10"/>
        <v>0</v>
      </c>
      <c r="BJ97" s="18"/>
      <c r="BK97" s="17">
        <f t="shared" si="11"/>
        <v>0</v>
      </c>
      <c r="DD97" s="71"/>
      <c r="DP97" s="71"/>
    </row>
    <row r="98" spans="1:136" ht="13.95" customHeight="1" x14ac:dyDescent="0.3">
      <c r="A98" s="6"/>
      <c r="B98" s="6"/>
      <c r="C98" s="6"/>
      <c r="D98" s="1"/>
      <c r="E98" s="1"/>
      <c r="O98" s="7"/>
      <c r="Q98" s="7"/>
      <c r="V98" s="5"/>
      <c r="X98" s="5"/>
      <c r="AE98" s="45"/>
      <c r="AR98" s="3"/>
      <c r="AX98" s="16">
        <f t="shared" si="6"/>
        <v>0</v>
      </c>
      <c r="AZ98" s="16">
        <f t="shared" si="7"/>
        <v>0</v>
      </c>
      <c r="BB98" s="17"/>
      <c r="BC98" s="47">
        <f t="shared" si="8"/>
        <v>0</v>
      </c>
      <c r="BE98" s="17"/>
      <c r="BF98" s="47">
        <f t="shared" si="9"/>
        <v>0</v>
      </c>
      <c r="BH98" s="17"/>
      <c r="BI98" s="47">
        <f t="shared" si="10"/>
        <v>0</v>
      </c>
      <c r="BJ98" s="18"/>
      <c r="BK98" s="17">
        <f t="shared" si="11"/>
        <v>0</v>
      </c>
      <c r="DD98" s="71"/>
      <c r="DP98" s="71"/>
    </row>
    <row r="99" spans="1:136" ht="13.95" customHeight="1" x14ac:dyDescent="0.3">
      <c r="A99" s="6"/>
      <c r="B99" s="6"/>
      <c r="C99" s="6"/>
      <c r="D99" s="1"/>
      <c r="E99" s="1"/>
      <c r="O99" s="7"/>
      <c r="Q99" s="7"/>
      <c r="V99" s="5"/>
      <c r="X99" s="5"/>
      <c r="AE99" s="45"/>
      <c r="AR99" s="3"/>
      <c r="AX99" s="16">
        <f t="shared" si="6"/>
        <v>0</v>
      </c>
      <c r="AZ99" s="16">
        <f t="shared" si="7"/>
        <v>0</v>
      </c>
      <c r="BB99" s="17"/>
      <c r="BC99" s="47">
        <f t="shared" si="8"/>
        <v>0</v>
      </c>
      <c r="BE99" s="17"/>
      <c r="BF99" s="47">
        <f t="shared" si="9"/>
        <v>0</v>
      </c>
      <c r="BH99" s="17"/>
      <c r="BI99" s="47">
        <f t="shared" si="10"/>
        <v>0</v>
      </c>
      <c r="BJ99" s="18"/>
      <c r="BK99" s="17">
        <f t="shared" si="11"/>
        <v>0</v>
      </c>
      <c r="DD99" s="71"/>
      <c r="DP99" s="71"/>
    </row>
    <row r="100" spans="1:136" ht="13.95" hidden="1" customHeight="1" x14ac:dyDescent="0.3">
      <c r="A100" s="32" t="s">
        <v>1035</v>
      </c>
      <c r="B100" s="32" t="s">
        <v>1035</v>
      </c>
      <c r="C100" s="32" t="s">
        <v>1035</v>
      </c>
      <c r="D100" s="32" t="s">
        <v>1035</v>
      </c>
      <c r="E100" s="32" t="s">
        <v>1035</v>
      </c>
      <c r="F100" t="s">
        <v>330</v>
      </c>
      <c r="G100" s="32" t="s">
        <v>1035</v>
      </c>
      <c r="H100" s="32" t="s">
        <v>1035</v>
      </c>
      <c r="I100" s="32" t="s">
        <v>1035</v>
      </c>
      <c r="J100" s="32" t="s">
        <v>1035</v>
      </c>
      <c r="K100" s="32"/>
      <c r="L100" s="32" t="s">
        <v>1035</v>
      </c>
      <c r="M100" s="32"/>
      <c r="N100" s="32" t="s">
        <v>1035</v>
      </c>
      <c r="O100" s="32" t="s">
        <v>1035</v>
      </c>
      <c r="P100" s="32" t="s">
        <v>1035</v>
      </c>
      <c r="Q100" s="32" t="s">
        <v>1035</v>
      </c>
      <c r="R100" s="32" t="s">
        <v>1035</v>
      </c>
      <c r="S100" s="32" t="s">
        <v>1035</v>
      </c>
      <c r="T100" s="32" t="s">
        <v>1035</v>
      </c>
      <c r="U100" s="32" t="s">
        <v>1035</v>
      </c>
      <c r="V100" s="32" t="s">
        <v>1035</v>
      </c>
      <c r="W100" s="32" t="s">
        <v>1035</v>
      </c>
      <c r="X100" s="32" t="s">
        <v>1035</v>
      </c>
      <c r="Y100" s="32" t="s">
        <v>1035</v>
      </c>
      <c r="Z100" s="32" t="s">
        <v>1035</v>
      </c>
      <c r="AA100" s="32" t="s">
        <v>1035</v>
      </c>
      <c r="AB100" s="32" t="s">
        <v>1035</v>
      </c>
      <c r="AC100" s="32" t="s">
        <v>1035</v>
      </c>
      <c r="AD100" s="32" t="s">
        <v>1035</v>
      </c>
      <c r="AE100" s="32" t="s">
        <v>1035</v>
      </c>
      <c r="AF100" s="32" t="s">
        <v>1035</v>
      </c>
      <c r="AG100" s="32" t="s">
        <v>1035</v>
      </c>
      <c r="AH100" s="32" t="s">
        <v>1035</v>
      </c>
      <c r="AI100" s="32" t="s">
        <v>1035</v>
      </c>
      <c r="AJ100" s="32" t="s">
        <v>1035</v>
      </c>
      <c r="AK100" s="32" t="s">
        <v>1035</v>
      </c>
      <c r="AL100" s="32" t="s">
        <v>1035</v>
      </c>
      <c r="AM100" s="32" t="s">
        <v>1035</v>
      </c>
      <c r="AN100" s="32" t="s">
        <v>1035</v>
      </c>
      <c r="AO100" s="32" t="s">
        <v>1035</v>
      </c>
      <c r="AP100" s="32"/>
      <c r="AQ100" s="32" t="s">
        <v>1035</v>
      </c>
      <c r="AR100" s="32" t="s">
        <v>1035</v>
      </c>
      <c r="AS100" s="32" t="s">
        <v>1035</v>
      </c>
      <c r="AT100" s="32" t="s">
        <v>1035</v>
      </c>
      <c r="AU100" s="32" t="s">
        <v>1035</v>
      </c>
      <c r="AV100" s="32" t="s">
        <v>1035</v>
      </c>
      <c r="AW100" s="32" t="s">
        <v>1035</v>
      </c>
      <c r="AX100" s="32" t="s">
        <v>1035</v>
      </c>
      <c r="AY100" s="32" t="s">
        <v>1035</v>
      </c>
      <c r="AZ100" s="32" t="s">
        <v>1035</v>
      </c>
      <c r="BA100" s="32" t="s">
        <v>1035</v>
      </c>
      <c r="BB100" s="32" t="s">
        <v>1035</v>
      </c>
      <c r="BC100" s="32" t="s">
        <v>1035</v>
      </c>
      <c r="BD100" s="32" t="s">
        <v>1035</v>
      </c>
      <c r="BE100" s="32" t="s">
        <v>1035</v>
      </c>
      <c r="BF100" s="32" t="s">
        <v>1035</v>
      </c>
      <c r="BG100" s="32" t="s">
        <v>1035</v>
      </c>
      <c r="BH100" s="32" t="s">
        <v>1035</v>
      </c>
      <c r="BI100" s="32" t="s">
        <v>1035</v>
      </c>
      <c r="BJ100" s="32" t="s">
        <v>1035</v>
      </c>
      <c r="BK100" s="32" t="s">
        <v>1035</v>
      </c>
      <c r="BL100" s="32" t="s">
        <v>1035</v>
      </c>
      <c r="BM100" s="32" t="s">
        <v>1035</v>
      </c>
      <c r="BN100" s="32" t="s">
        <v>1035</v>
      </c>
      <c r="BO100" s="32" t="s">
        <v>1035</v>
      </c>
      <c r="BP100" s="32" t="s">
        <v>1035</v>
      </c>
      <c r="BQ100" s="32" t="s">
        <v>1035</v>
      </c>
      <c r="BR100" s="32" t="s">
        <v>1035</v>
      </c>
      <c r="BS100" s="32" t="s">
        <v>1035</v>
      </c>
      <c r="BT100" s="32" t="s">
        <v>1035</v>
      </c>
      <c r="BU100" s="32" t="s">
        <v>1035</v>
      </c>
      <c r="BV100" s="32" t="s">
        <v>1035</v>
      </c>
      <c r="BW100" s="32" t="s">
        <v>1035</v>
      </c>
      <c r="BX100" s="32" t="s">
        <v>1035</v>
      </c>
      <c r="BY100" s="32" t="s">
        <v>1035</v>
      </c>
      <c r="BZ100" s="32" t="s">
        <v>1035</v>
      </c>
      <c r="CA100" s="32" t="s">
        <v>1035</v>
      </c>
      <c r="CB100" s="32" t="s">
        <v>1035</v>
      </c>
      <c r="CC100" s="32" t="s">
        <v>1035</v>
      </c>
      <c r="CD100" s="32" t="s">
        <v>1035</v>
      </c>
      <c r="CE100" s="32" t="s">
        <v>1035</v>
      </c>
      <c r="CF100" s="32" t="s">
        <v>1035</v>
      </c>
      <c r="CG100" s="32" t="s">
        <v>1035</v>
      </c>
      <c r="CH100" s="32" t="s">
        <v>1035</v>
      </c>
      <c r="CI100" s="32" t="s">
        <v>1035</v>
      </c>
      <c r="CJ100" s="32" t="s">
        <v>1035</v>
      </c>
      <c r="CK100" s="32" t="s">
        <v>1035</v>
      </c>
      <c r="CL100" s="32" t="s">
        <v>1035</v>
      </c>
      <c r="CM100" s="32" t="s">
        <v>1035</v>
      </c>
      <c r="CN100" s="32" t="s">
        <v>1035</v>
      </c>
      <c r="CO100" s="32" t="s">
        <v>1035</v>
      </c>
      <c r="CP100" s="32" t="s">
        <v>1035</v>
      </c>
      <c r="CQ100" s="32" t="s">
        <v>1035</v>
      </c>
      <c r="CR100" s="32" t="s">
        <v>1035</v>
      </c>
      <c r="CS100" s="32"/>
      <c r="CT100" s="32" t="s">
        <v>1035</v>
      </c>
      <c r="CU100" s="32" t="s">
        <v>1035</v>
      </c>
      <c r="CV100" s="32" t="s">
        <v>1035</v>
      </c>
      <c r="CW100" s="32"/>
      <c r="CX100" s="32"/>
      <c r="CY100" s="32" t="s">
        <v>1035</v>
      </c>
      <c r="CZ100" s="32" t="s">
        <v>1035</v>
      </c>
      <c r="DA100" s="32" t="s">
        <v>1035</v>
      </c>
      <c r="DB100" s="32" t="s">
        <v>1035</v>
      </c>
      <c r="DC100" s="32" t="s">
        <v>1035</v>
      </c>
      <c r="DD100" s="32" t="s">
        <v>1035</v>
      </c>
      <c r="DE100" s="32" t="s">
        <v>1035</v>
      </c>
      <c r="DF100" s="32" t="s">
        <v>1035</v>
      </c>
      <c r="DG100" s="32" t="s">
        <v>1035</v>
      </c>
      <c r="DH100" s="32" t="s">
        <v>1035</v>
      </c>
      <c r="DI100" s="32"/>
      <c r="DJ100" s="32" t="s">
        <v>1035</v>
      </c>
      <c r="DK100" s="32" t="s">
        <v>1035</v>
      </c>
      <c r="DL100" s="32" t="s">
        <v>1035</v>
      </c>
      <c r="DM100" s="32" t="s">
        <v>1035</v>
      </c>
      <c r="DN100" s="32" t="s">
        <v>1035</v>
      </c>
      <c r="DO100" s="32" t="s">
        <v>1035</v>
      </c>
      <c r="DP100" s="32" t="s">
        <v>1035</v>
      </c>
      <c r="DQ100" s="32" t="s">
        <v>1035</v>
      </c>
      <c r="DR100" s="32" t="s">
        <v>1035</v>
      </c>
      <c r="DS100" s="32" t="s">
        <v>1035</v>
      </c>
      <c r="DT100" s="32" t="s">
        <v>1035</v>
      </c>
      <c r="DU100" s="32"/>
      <c r="DV100" s="32" t="s">
        <v>1035</v>
      </c>
      <c r="DW100" s="32" t="s">
        <v>1035</v>
      </c>
      <c r="DX100" s="32" t="s">
        <v>1035</v>
      </c>
      <c r="DY100" s="32" t="s">
        <v>1035</v>
      </c>
      <c r="DZ100" s="32" t="s">
        <v>1035</v>
      </c>
      <c r="EA100" s="32" t="s">
        <v>1035</v>
      </c>
      <c r="EB100" s="32" t="s">
        <v>1035</v>
      </c>
      <c r="EC100" s="32" t="s">
        <v>1035</v>
      </c>
      <c r="ED100" s="32" t="s">
        <v>1035</v>
      </c>
      <c r="EE100" s="32" t="s">
        <v>1035</v>
      </c>
      <c r="EF100" s="32" t="s">
        <v>1035</v>
      </c>
    </row>
    <row r="101" spans="1:136" ht="13.2" hidden="1" customHeight="1" x14ac:dyDescent="0.3"/>
    <row r="102" spans="1:136" ht="13.95" hidden="1" customHeight="1" x14ac:dyDescent="0.3"/>
  </sheetData>
  <mergeCells count="14">
    <mergeCell ref="DJ5:DU5"/>
    <mergeCell ref="DV5:EF5"/>
    <mergeCell ref="CY5:DI5"/>
    <mergeCell ref="BZ5:CX5"/>
    <mergeCell ref="A1:E1"/>
    <mergeCell ref="B2:E2"/>
    <mergeCell ref="B3:E3"/>
    <mergeCell ref="BN5:BY5"/>
    <mergeCell ref="AS5:BM5"/>
    <mergeCell ref="Z5:AR5"/>
    <mergeCell ref="A4:G4"/>
    <mergeCell ref="A5:J5"/>
    <mergeCell ref="Q5:X5"/>
    <mergeCell ref="K5:P5"/>
  </mergeCells>
  <conditionalFormatting sqref="BK7:BK99">
    <cfRule type="cellIs" dxfId="34" priority="88" operator="equal">
      <formula>100%</formula>
    </cfRule>
    <cfRule type="cellIs" dxfId="33" priority="89" operator="notEqual">
      <formula>100%</formula>
    </cfRule>
  </conditionalFormatting>
  <conditionalFormatting sqref="AL7:AN99">
    <cfRule type="expression" dxfId="32" priority="26">
      <formula>$AK7 &lt;&gt; "Yes"</formula>
    </cfRule>
  </conditionalFormatting>
  <conditionalFormatting sqref="BJ7:BJ99">
    <cfRule type="expression" dxfId="31" priority="79">
      <formula>NOT(OR($BA7 = "Developed Impervious", $BD7 = "Developed Impervious", $BG7 = "Developed Impervious"))</formula>
    </cfRule>
  </conditionalFormatting>
  <conditionalFormatting sqref="AS7:BM99">
    <cfRule type="expression" dxfId="30" priority="80">
      <formula>$F7 &lt;&gt; "Riparian Buffer Planting"</formula>
    </cfRule>
  </conditionalFormatting>
  <conditionalFormatting sqref="BN7:BY99">
    <cfRule type="expression" dxfId="29" priority="82">
      <formula>$F7 &lt;&gt; "Lake Shoreland - Implementation"</formula>
    </cfRule>
  </conditionalFormatting>
  <conditionalFormatting sqref="BZ7:CX99">
    <cfRule type="expression" dxfId="28" priority="81">
      <formula>NOT(OR($F7 = "River Corridor Easement - Implementation", $F7 = "Floodplain/Stream Restoration - Implementation", $F7 = "Dam Removal - Implementation"))</formula>
    </cfRule>
  </conditionalFormatting>
  <conditionalFormatting sqref="DJ7:DU99">
    <cfRule type="expression" dxfId="27" priority="86">
      <formula>$F7 &lt;&gt; "Forestry - Implementation"</formula>
    </cfRule>
  </conditionalFormatting>
  <conditionalFormatting sqref="DV7:EF99">
    <cfRule type="expression" dxfId="26" priority="87">
      <formula>$F7 &lt;&gt; "Agricultural Pollution Prevention - Implementation"</formula>
    </cfRule>
  </conditionalFormatting>
  <conditionalFormatting sqref="BW7:BW99">
    <cfRule type="expression" dxfId="25" priority="22">
      <formula>$BN7 &lt;&gt; "Native Revegetation"</formula>
    </cfRule>
  </conditionalFormatting>
  <conditionalFormatting sqref="BU7:BV99">
    <cfRule type="expression" dxfId="24" priority="21">
      <formula>$BN7 &lt;&gt; "Tree Canopy Expansion"</formula>
    </cfRule>
  </conditionalFormatting>
  <conditionalFormatting sqref="BR7:BT99">
    <cfRule type="expression" dxfId="23" priority="20">
      <formula>$BN7 &lt;&gt; "Bioengineered Lake Shoreline Stabilization"</formula>
    </cfRule>
  </conditionalFormatting>
  <conditionalFormatting sqref="DE7:DE99">
    <cfRule type="expression" dxfId="22" priority="19">
      <formula>$CZ7 &lt;&gt; "Class 4"</formula>
    </cfRule>
  </conditionalFormatting>
  <conditionalFormatting sqref="CY7:DI99">
    <cfRule type="expression" dxfId="21" priority="18">
      <formula>$F7 &lt;&gt; "Road Project - Implementation"</formula>
    </cfRule>
  </conditionalFormatting>
  <conditionalFormatting sqref="DZ7:EF99">
    <cfRule type="expression" dxfId="20" priority="14">
      <formula>$DY7 = "Barnyard/Production Area Management"</formula>
    </cfRule>
  </conditionalFormatting>
  <conditionalFormatting sqref="EB7:EB99">
    <cfRule type="expression" dxfId="19" priority="12">
      <formula>$DY7 = "Livestock Exclusion"</formula>
    </cfRule>
  </conditionalFormatting>
  <conditionalFormatting sqref="BO7:BY99">
    <cfRule type="expression" dxfId="18" priority="7">
      <formula>$BN7 = "Stormwater BMP"</formula>
    </cfRule>
  </conditionalFormatting>
  <conditionalFormatting sqref="AO7:AR99">
    <cfRule type="expression" dxfId="17" priority="6">
      <formula>$F7 &lt;&gt; "Road/Stormwater Gully - Implementation"</formula>
    </cfRule>
  </conditionalFormatting>
  <conditionalFormatting sqref="Z7:AN99">
    <cfRule type="expression" dxfId="16" priority="98">
      <formula>NOT(OR($F7 = "Stormwater - Implementation", $F7 = "Lake Shoreland - Implementation"))</formula>
    </cfRule>
    <cfRule type="expression" dxfId="15" priority="99">
      <formula>AND($F7 = "Lake Shoreland - Implementation", $BN7 &lt;&gt; "Stormwater BMP")</formula>
    </cfRule>
  </conditionalFormatting>
  <conditionalFormatting sqref="L7:L99">
    <cfRule type="expression" dxfId="14" priority="2">
      <formula>$K7 &lt;&gt;"No"</formula>
    </cfRule>
  </conditionalFormatting>
  <conditionalFormatting sqref="M7:M99">
    <cfRule type="expression" dxfId="13" priority="1">
      <formula>$K7 &lt;&gt;"Yes"</formula>
    </cfRule>
  </conditionalFormatting>
  <dataValidations xWindow="639" yWindow="576" count="20">
    <dataValidation type="decimal" allowBlank="1" showInputMessage="1" showErrorMessage="1" promptTitle="Data Validation" prompt="Longitude should be between -73.5 and -71.4" sqref="BP7:BP99 AT7:AT99 H7:H99 AC8:AC99" xr:uid="{96B49FA8-4454-460C-BA09-B4F8476D0D3A}">
      <formula1>-73.5</formula1>
      <formula2>-71.4</formula2>
    </dataValidation>
    <dataValidation type="decimal" allowBlank="1" showInputMessage="1" showErrorMessage="1" promptTitle="Data Validation" prompt="Latitude should be between 42.7 and 45.1" sqref="AB7:AB99 AS7:AS99 G7:G99 BO7:BO99 AC7" xr:uid="{BF3162B3-ABA0-4256-A4D0-8B85CE81A44B}">
      <formula1>42.7</formula1>
      <formula2>45.1</formula2>
    </dataValidation>
    <dataValidation type="decimal" allowBlank="1" showInputMessage="1" showErrorMessage="1" promptTitle="Data Validation" prompt="Must be a positive decimal or whole number" sqref="O7:O99 Q7:R99" xr:uid="{8F55E238-1F42-4C80-A6C2-C70D141E069F}">
      <formula1>0</formula1>
      <formula2>10000000</formula2>
    </dataValidation>
    <dataValidation type="whole" allowBlank="1" showInputMessage="1" showErrorMessage="1" promptTitle="Data Validation" prompt="Must be one whole number. Multiple projects cannot be entered on one line. " sqref="A8:A99" xr:uid="{167DC9C0-3B8E-4739-A1BF-53519966BEAB}">
      <formula1>0</formula1>
      <formula2>20000</formula2>
    </dataValidation>
    <dataValidation type="date" allowBlank="1" showInputMessage="1" showErrorMessage="1" promptTitle="Data Validation" prompt="Must be one single completed date. Range is not acceptable. " sqref="BX7:BX99 BL7:BL99 AA7:AA99" xr:uid="{0A1D9109-F65E-4123-A0D8-E55EBAED8BA8}">
      <formula1>40179</formula1>
      <formula2>45658</formula2>
    </dataValidation>
    <dataValidation type="decimal" allowBlank="1" showInputMessage="1" showErrorMessage="1" promptTitle="Data Validation" prompt="Must be a whole number or decimal. " sqref="V7:V99 X7:X99" xr:uid="{8F578D8D-811A-4508-ACFA-866809AAD615}">
      <formula1>0</formula1>
      <formula2>1000000</formula2>
    </dataValidation>
    <dataValidation type="decimal" allowBlank="1" showInputMessage="1" showErrorMessage="1" promptTitle="Data Validation" prompt="Must be a positive decimal or whole number. " sqref="AG7:AG99 AL7:AM99 AI7:AJ99" xr:uid="{887DE1E1-F214-4853-91FE-978B8F71FE12}">
      <formula1>0</formula1>
      <formula2>100</formula2>
    </dataValidation>
    <dataValidation type="decimal" allowBlank="1" showInputMessage="1" showErrorMessage="1" promptTitle="Data Validation" prompt="Must be a positive decimal or whole number." sqref="AQ7:AQ99" xr:uid="{7EDAC99C-81CD-44E5-BFD0-9CF73D183566}">
      <formula1>0</formula1>
      <formula2>1000000</formula2>
    </dataValidation>
    <dataValidation type="decimal" allowBlank="1" showInputMessage="1" showErrorMessage="1" promptTitle="Data Validation" prompt="Must be a positive decimal or whole number." sqref="AO7:AO99" xr:uid="{7E31B444-86E0-42D1-948D-A55E2D10BF57}">
      <formula1>0</formula1>
      <formula2>100000000</formula2>
    </dataValidation>
    <dataValidation type="decimal" allowBlank="1" showInputMessage="1" showErrorMessage="1" promptTitle="Data Validation" prompt="Must be a positive decimal or whole number. " sqref="BR7:BS99" xr:uid="{91CB25E9-453C-4D52-A30F-AA6FEACF63E1}">
      <formula1>0</formula1>
      <formula2>1000</formula2>
    </dataValidation>
    <dataValidation type="decimal" allowBlank="1" showInputMessage="1" showErrorMessage="1" promptTitle="Data Validation" prompt="Must be a positive decimal or whole number. " sqref="AH7:AH99" xr:uid="{3BEBA7AC-506C-4EFB-84A2-563721400A20}">
      <formula1>0.1</formula1>
      <formula2>10000000000000</formula2>
    </dataValidation>
    <dataValidation type="decimal" allowBlank="1" showInputMessage="1" showErrorMessage="1" promptTitle="Data Validation" prompt="Must be a positive decimal or whole number. " sqref="AN7:AN99" xr:uid="{EDE46822-051B-442D-9407-6564B0D2B18C}">
      <formula1>0.1</formula1>
      <formula2>10000000000</formula2>
    </dataValidation>
    <dataValidation type="decimal" allowBlank="1" showInputMessage="1" showErrorMessage="1" promptTitle="Data Validation" prompt="Must be a positive decimal or whole number. " sqref="AV7:AW99" xr:uid="{19D2BD60-6951-4069-84B5-D29EFA3FA046}">
      <formula1>0.1</formula1>
      <formula2>100000</formula2>
    </dataValidation>
    <dataValidation type="date" operator="greaterThan" allowBlank="1" showInputMessage="1" showErrorMessage="1" promptTitle="Data Validation" prompt="Must be a single completed date, a range is not acceptable._x000a_" sqref="T7:T99" xr:uid="{B9968F93-9402-464C-863F-6A15A926B158}">
      <formula1>42186</formula1>
    </dataValidation>
    <dataValidation type="decimal" allowBlank="1" showInputMessage="1" showErrorMessage="1" promptTitle="Data Validation" prompt="If shoreline recession rate is greater than 6 inches/year, please contact DEC Lakes and Ponds Program prior to initiating a project." sqref="BT7:BT99" xr:uid="{051C6021-F746-4BC7-AFE3-BA3CAE5C069E}">
      <formula1>0</formula1>
      <formula2>6</formula2>
    </dataValidation>
    <dataValidation type="date" operator="greaterThan" allowBlank="1" showInputMessage="1" showErrorMessage="1" sqref="EE7:EF99 DT7:DU99" xr:uid="{8AE5D585-175C-477B-B836-21067DA10349}">
      <formula1>44743</formula1>
    </dataValidation>
    <dataValidation type="decimal" allowBlank="1" showInputMessage="1" showErrorMessage="1" sqref="DD7:DD99 DP7:DP99" xr:uid="{C7F73DA6-672B-4C39-BF4B-32B11A04A177}">
      <formula1>0</formula1>
      <formula2>1</formula2>
    </dataValidation>
    <dataValidation type="decimal" allowBlank="1" showInputMessage="1" showErrorMessage="1" promptTitle="Data Validation" prompt="Must be a positive decimal or whole number. " sqref="BB7:BB99 BE7:BE99 BH7:BH99" xr:uid="{7D3BACB4-A5F2-4B82-8D38-D6CC08D9C899}">
      <formula1>0</formula1>
      <formula2>1</formula2>
    </dataValidation>
    <dataValidation allowBlank="1" showErrorMessage="1" promptTitle="Data Validation" prompt="Must be a positive decimal or whole number. " sqref="AX7:AX99" xr:uid="{294D5B2E-C07E-4B6D-950A-7FB2EB3BCB87}"/>
    <dataValidation type="date" operator="greaterThan" allowBlank="1" showInputMessage="1" showErrorMessage="1" promptTitle="Data Validation" prompt="Must be a single date, a range is not acceptable." sqref="P7:P99 N7:N99" xr:uid="{8889A0EA-008E-4B55-8E7E-2D7D225F32F2}">
      <formula1>42186</formula1>
    </dataValidation>
  </dataValidations>
  <pageMargins left="0.7" right="0.7" top="0.75" bottom="0.75" header="0" footer="0"/>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70" id="{86DAC076-AE10-405B-B4E6-A759299A9174}">
            <xm:f>$Z7=Dropdowns!$D$7</xm:f>
            <x14:dxf>
              <fill>
                <patternFill>
                  <bgColor theme="1"/>
                </patternFill>
              </fill>
            </x14:dxf>
          </x14:cfRule>
          <xm:sqref>AF7:AF99</xm:sqref>
        </x14:conditionalFormatting>
        <x14:conditionalFormatting xmlns:xm="http://schemas.microsoft.com/office/excel/2006/main">
          <x14:cfRule type="expression" priority="29" id="{6CDD8790-EE8B-410D-BB36-C605ECAEDAF7}">
            <xm:f>$Z7=Dropdowns!$D$8</xm:f>
            <x14:dxf>
              <fill>
                <patternFill>
                  <bgColor theme="1"/>
                </patternFill>
              </fill>
            </x14:dxf>
          </x14:cfRule>
          <x14:cfRule type="expression" priority="48" id="{EA7914FC-5C71-40ED-9EB3-07AAD5E3A29C}">
            <xm:f>$Z7=Dropdowns!$D$13</xm:f>
            <x14:dxf>
              <fill>
                <patternFill>
                  <bgColor theme="1"/>
                </patternFill>
              </fill>
            </x14:dxf>
          </x14:cfRule>
          <x14:cfRule type="expression" priority="56" id="{A5658CBF-CD27-4B8D-B221-83731F6E4265}">
            <xm:f>$Z7=Dropdowns!$D$12</xm:f>
            <x14:dxf>
              <fill>
                <patternFill>
                  <bgColor theme="1"/>
                </patternFill>
              </fill>
            </x14:dxf>
          </x14:cfRule>
          <x14:cfRule type="expression" priority="68" id="{078CB8D7-6F61-4BBF-A74B-BCFB097F704A}">
            <xm:f>$Z7=Dropdowns!$D$10</xm:f>
            <x14:dxf>
              <fill>
                <patternFill>
                  <bgColor theme="1"/>
                </patternFill>
              </fill>
            </x14:dxf>
          </x14:cfRule>
          <x14:cfRule type="expression" priority="72" id="{EDE2116E-065E-491F-8CDB-B736DCFC1CEC}">
            <xm:f>$Z7=Dropdowns!$D$6</xm:f>
            <x14:dxf>
              <fill>
                <patternFill>
                  <bgColor theme="1"/>
                </patternFill>
              </fill>
            </x14:dxf>
          </x14:cfRule>
          <xm:sqref>AG7:AG99</xm:sqref>
        </x14:conditionalFormatting>
        <x14:conditionalFormatting xmlns:xm="http://schemas.microsoft.com/office/excel/2006/main">
          <x14:cfRule type="expression" priority="90" id="{962D826F-0101-42F9-BCC3-A8422F05B3CC}">
            <xm:f>$Z7=Dropdowns!$D$14</xm:f>
            <x14:dxf>
              <fill>
                <patternFill>
                  <bgColor theme="1"/>
                </patternFill>
              </fill>
            </x14:dxf>
          </x14:cfRule>
          <x14:cfRule type="expression" priority="91" id="{9BDACBFD-CA2E-437E-9060-5E580B7F448D}">
            <xm:f>$Z7=Dropdowns!$D$11</xm:f>
            <x14:dxf>
              <fill>
                <patternFill>
                  <bgColor theme="1"/>
                </patternFill>
              </fill>
            </x14:dxf>
          </x14:cfRule>
          <x14:cfRule type="expression" priority="92" id="{2CCD70CC-272D-4047-B2D4-6C1092732A58}">
            <xm:f>$Z7=Dropdowns!$D$9</xm:f>
            <x14:dxf>
              <fill>
                <patternFill>
                  <bgColor theme="1"/>
                </patternFill>
              </fill>
            </x14:dxf>
          </x14:cfRule>
          <x14:cfRule type="expression" priority="95" id="{1B5FD002-4DB3-412E-8D5D-D2933CBAD6B7}">
            <xm:f>$Z7=Dropdowns!$D$4</xm:f>
            <x14:dxf>
              <fill>
                <patternFill>
                  <bgColor theme="1"/>
                </patternFill>
              </fill>
            </x14:dxf>
          </x14:cfRule>
          <x14:cfRule type="expression" priority="96" id="{888AEA59-E145-4E42-9589-4308D92109AD}">
            <xm:f>$Z7=Dropdowns!$D$3</xm:f>
            <x14:dxf>
              <fill>
                <patternFill>
                  <bgColor theme="1"/>
                </patternFill>
              </fill>
            </x14:dxf>
          </x14:cfRule>
          <x14:cfRule type="expression" priority="97" id="{91E7107B-2A20-4E9B-A94B-753DFA017A9A}">
            <xm:f>$Z7=Dropdowns!$D$2</xm:f>
            <x14:dxf>
              <fill>
                <patternFill>
                  <bgColor theme="1"/>
                </patternFill>
              </fill>
            </x14:dxf>
          </x14:cfRule>
          <xm:sqref>AF7:AG99</xm:sqref>
        </x14:conditionalFormatting>
        <x14:conditionalFormatting xmlns:xm="http://schemas.microsoft.com/office/excel/2006/main">
          <x14:cfRule type="expression" priority="93" id="{31432188-7AE5-4AA9-9438-1CDDC6C10845}">
            <xm:f>$Z7=Dropdowns!$D$5</xm:f>
            <x14:dxf>
              <fill>
                <patternFill>
                  <bgColor theme="1"/>
                </patternFill>
              </fill>
            </x14:dxf>
          </x14:cfRule>
          <xm:sqref>AF7:AH99</xm:sqref>
        </x14:conditionalFormatting>
      </x14:conditionalFormattings>
    </ext>
    <ext xmlns:x14="http://schemas.microsoft.com/office/spreadsheetml/2009/9/main" uri="{CCE6A557-97BC-4b89-ADB6-D9C93CAAB3DF}">
      <x14:dataValidations xmlns:xm="http://schemas.microsoft.com/office/excel/2006/main" xWindow="639" yWindow="576" count="32">
        <x14:dataValidation type="list" allowBlank="1" showInputMessage="1" showErrorMessage="1" xr:uid="{98D757D0-CEC6-451F-BA22-E7AA9836EE5F}">
          <x14:formula1>
            <xm:f>Dropdowns!$A$2:$A$3</xm:f>
          </x14:formula1>
          <xm:sqref>B7:B99</xm:sqref>
        </x14:dataValidation>
        <x14:dataValidation type="list" allowBlank="1" showInputMessage="1" showErrorMessage="1" xr:uid="{48987B86-EE95-4C28-AE95-C4A3504B4B2F}">
          <x14:formula1>
            <xm:f>Dropdowns!$F$2:$F$36</xm:f>
          </x14:formula1>
          <xm:sqref>BQ7:BQ99 AD7:AD99 CY7:CY99</xm:sqref>
        </x14:dataValidation>
        <x14:dataValidation type="list" allowBlank="1" showInputMessage="1" showErrorMessage="1" xr:uid="{3275575F-8D02-4492-B4D6-57E73964DFC7}">
          <x14:formula1>
            <xm:f>Dropdowns!$E$2:$E$7</xm:f>
          </x14:formula1>
          <xm:sqref>AF7:AF99</xm:sqref>
        </x14:dataValidation>
        <x14:dataValidation type="list" allowBlank="1" showInputMessage="1" showErrorMessage="1" xr:uid="{E9E61820-C456-41CB-9A0A-8816291140FF}">
          <x14:formula1>
            <xm:f>Dropdowns!$C$2:$C$3</xm:f>
          </x14:formula1>
          <xm:sqref>BJ7:BJ99 AK7:AK99</xm:sqref>
        </x14:dataValidation>
        <x14:dataValidation type="list" allowBlank="1" showInputMessage="1" showErrorMessage="1" xr:uid="{EE6F1448-E524-4351-BD95-C2A698359AD0}">
          <x14:formula1>
            <xm:f>Dropdowns!$K$2:$K$16</xm:f>
          </x14:formula1>
          <xm:sqref>AE7:AE99</xm:sqref>
        </x14:dataValidation>
        <x14:dataValidation type="list" allowBlank="1" showInputMessage="1" showErrorMessage="1" xr:uid="{16024F48-8E32-4C90-8B93-F7B4AE4B5314}">
          <x14:formula1>
            <xm:f>Dropdowns!$L$2:$L$6</xm:f>
          </x14:formula1>
          <xm:sqref>BA7:BA99 BD7:BD99 BG7:BG99</xm:sqref>
        </x14:dataValidation>
        <x14:dataValidation type="list" allowBlank="1" showInputMessage="1" showErrorMessage="1" xr:uid="{B66D3788-7A78-4651-AEF8-E6EF589B3719}">
          <x14:formula1>
            <xm:f>Dropdowns!$Q$2:$Q$3</xm:f>
          </x14:formula1>
          <xm:sqref>DK7:DK99</xm:sqref>
        </x14:dataValidation>
        <x14:dataValidation type="list" allowBlank="1" showInputMessage="1" showErrorMessage="1" xr:uid="{E273ABD1-2F3C-4F94-B04E-80DE90D54F61}">
          <x14:formula1>
            <xm:f>Dropdowns!$R$2:$R$4</xm:f>
          </x14:formula1>
          <xm:sqref>CZ7:CZ99</xm:sqref>
        </x14:dataValidation>
        <x14:dataValidation type="list" allowBlank="1" showInputMessage="1" showErrorMessage="1" xr:uid="{16D6AC26-F398-4582-9970-9A6998A8A654}">
          <x14:formula1>
            <xm:f>Dropdowns!$S$2:$S$3</xm:f>
          </x14:formula1>
          <xm:sqref>DF7:DF99 DR7:DR99</xm:sqref>
        </x14:dataValidation>
        <x14:dataValidation type="list" allowBlank="1" showInputMessage="1" showErrorMessage="1" xr:uid="{483A714B-748D-4B3D-A663-EF91120F4A5E}">
          <x14:formula1>
            <xm:f>Dropdowns!$H$7:$H$20</xm:f>
          </x14:formula1>
          <xm:sqref>DL7:DL99</xm:sqref>
        </x14:dataValidation>
        <x14:dataValidation type="list" allowBlank="1" showInputMessage="1" showErrorMessage="1" xr:uid="{FC04209B-3EA9-4B52-A965-B827C6C83683}">
          <x14:formula1>
            <xm:f>Dropdowns!$W$2:$W$5</xm:f>
          </x14:formula1>
          <xm:sqref>ED7:ED99</xm:sqref>
        </x14:dataValidation>
        <x14:dataValidation type="list" allowBlank="1" showInputMessage="1" showErrorMessage="1" xr:uid="{7EDC51B5-16CF-44BE-8976-790C55A419B5}">
          <x14:formula1>
            <xm:f>Dropdowns!$V$2:$V$6</xm:f>
          </x14:formula1>
          <xm:sqref>EC7:EC99</xm:sqref>
        </x14:dataValidation>
        <x14:dataValidation type="list" allowBlank="1" showInputMessage="1" showErrorMessage="1" xr:uid="{2BFDA5A3-20EC-4D21-B318-F23FFE86BD5C}">
          <x14:formula1>
            <xm:f>Dropdowns!$X$2:$X$9</xm:f>
          </x14:formula1>
          <xm:sqref>EB7:EB99</xm:sqref>
        </x14:dataValidation>
        <x14:dataValidation type="list" allowBlank="1" showInputMessage="1" showErrorMessage="1" xr:uid="{F275CBD3-3A3A-4254-BCC1-9DF2D831370F}">
          <x14:formula1>
            <xm:f>Dropdowns!$S$4</xm:f>
          </x14:formula1>
          <xm:sqref>DG7:DG99</xm:sqref>
        </x14:dataValidation>
        <x14:dataValidation type="list" allowBlank="1" showInputMessage="1" showErrorMessage="1" xr:uid="{A71C3973-C909-4C73-8205-DBA321B1F7A0}">
          <x14:formula1>
            <xm:f>Dropdowns!$S$3:$S$4</xm:f>
          </x14:formula1>
          <xm:sqref>DS7:DS99</xm:sqref>
        </x14:dataValidation>
        <x14:dataValidation type="list" allowBlank="1" showInputMessage="1" showErrorMessage="1" xr:uid="{29B26330-E322-438C-B515-0C2846CED022}">
          <x14:formula1>
            <xm:f>Dropdowns!$T$2:$T$5</xm:f>
          </x14:formula1>
          <xm:sqref>DQ7:DQ99</xm:sqref>
        </x14:dataValidation>
        <x14:dataValidation type="list" allowBlank="1" showInputMessage="1" showErrorMessage="1" xr:uid="{C9FC2D5C-631A-470A-9D0F-F09267C6E914}">
          <x14:formula1>
            <xm:f>Dropdowns!$H$2:$H$275</xm:f>
          </x14:formula1>
          <xm:sqref>I7:I99</xm:sqref>
        </x14:dataValidation>
        <x14:dataValidation type="list" allowBlank="1" showInputMessage="1" showErrorMessage="1" xr:uid="{9A006056-1BEE-4516-954A-81A90BC52C67}">
          <x14:formula1>
            <xm:f>Dropdowns!$Y$2:$Y$273</xm:f>
          </x14:formula1>
          <xm:sqref>EA7:EA99</xm:sqref>
        </x14:dataValidation>
        <x14:dataValidation type="list" allowBlank="1" showInputMessage="1" showErrorMessage="1" xr:uid="{C23A4450-9F72-4F48-9169-52D73B4B3385}">
          <x14:formula1>
            <xm:f>Dropdowns!$AB$2:$AB$17</xm:f>
          </x14:formula1>
          <xm:sqref>BZ7:BZ99</xm:sqref>
        </x14:dataValidation>
        <x14:dataValidation type="list" allowBlank="1" showInputMessage="1" showErrorMessage="1" xr:uid="{3B372DC0-8AD0-4676-A8BB-1EAE314BFC5F}">
          <x14:formula1>
            <xm:f>Dropdowns!$AC$2:$AC$4</xm:f>
          </x14:formula1>
          <xm:sqref>CK7:CL99</xm:sqref>
        </x14:dataValidation>
        <x14:dataValidation type="list" allowBlank="1" showInputMessage="1" showErrorMessage="1" xr:uid="{9714DA54-BD47-4C2B-912F-EEB9DEFA49D3}">
          <x14:formula1>
            <xm:f>Dropdowns!$AD$2:$AD$25</xm:f>
          </x14:formula1>
          <xm:sqref>CN7:CN99</xm:sqref>
        </x14:dataValidation>
        <x14:dataValidation type="list" allowBlank="1" showInputMessage="1" showErrorMessage="1" xr:uid="{CC9A51B8-A948-4E6C-B6B5-6A7F52D24B7E}">
          <x14:formula1>
            <xm:f>Dropdowns!$AE$2:$AE$5</xm:f>
          </x14:formula1>
          <xm:sqref>BN7:BN99</xm:sqref>
        </x14:dataValidation>
        <x14:dataValidation type="list" allowBlank="1" showInputMessage="1" showErrorMessage="1" xr:uid="{20A78600-C76A-4851-A412-C3D0E5AEB219}">
          <x14:formula1>
            <xm:f>Dropdowns!$J$2:$J$3</xm:f>
          </x14:formula1>
          <xm:sqref>BV7:BV99</xm:sqref>
        </x14:dataValidation>
        <x14:dataValidation type="list" allowBlank="1" showInputMessage="1" showErrorMessage="1" xr:uid="{2F5E40EA-38EC-45A8-98C6-82B085155DD7}">
          <x14:formula1>
            <xm:f>Dropdowns!$U$2:$U$5</xm:f>
          </x14:formula1>
          <xm:sqref>DY7:DY99</xm:sqref>
        </x14:dataValidation>
        <x14:dataValidation type="list" allowBlank="1" showInputMessage="1" showErrorMessage="1" xr:uid="{AFD93AFC-97E1-4F54-994C-F4C96DC7986F}">
          <x14:formula1>
            <xm:f>Dropdowns!$B$2:$B$47</xm:f>
          </x14:formula1>
          <xm:sqref>F7:F100</xm:sqref>
        </x14:dataValidation>
        <x14:dataValidation type="list" allowBlank="1" showInputMessage="1" showErrorMessage="1" xr:uid="{2AB32729-785A-4D57-9AC2-BE47AAB58B26}">
          <x14:formula1>
            <xm:f>Dropdowns!$D$2:$D$14</xm:f>
          </x14:formula1>
          <xm:sqref>Z7:Z99</xm:sqref>
        </x14:dataValidation>
        <x14:dataValidation type="list" allowBlank="1" showInputMessage="1" showErrorMessage="1" xr:uid="{362552F8-9B17-41B1-90DA-0289AA3EDCEB}">
          <x14:formula1>
            <xm:f>Dropdowns!$G$2:$G$41</xm:f>
          </x14:formula1>
          <xm:sqref>W7:W99 U7:U99</xm:sqref>
        </x14:dataValidation>
        <x14:dataValidation type="list" allowBlank="1" showInputMessage="1" showErrorMessage="1" promptTitle="Data Validation" prompt="Multilpe entries may be selected only if the project falls within multiple watersheds" xr:uid="{CC61F41C-2553-4E9B-ABC3-94A6A8F59226}">
          <x14:formula1>
            <xm:f>Dropdowns!$I$2:$I$235</xm:f>
          </x14:formula1>
          <xm:sqref>J7:J99</xm:sqref>
        </x14:dataValidation>
        <x14:dataValidation type="list" allowBlank="1" showInputMessage="1" showErrorMessage="1" xr:uid="{F2E1EB05-F832-49A4-81FB-907883DB7FDA}">
          <x14:formula1>
            <xm:f>Dropdowns!$F$2:$F$38</xm:f>
          </x14:formula1>
          <xm:sqref>AU7:AU99</xm:sqref>
        </x14:dataValidation>
        <x14:dataValidation type="list" allowBlank="1" showInputMessage="1" showErrorMessage="1" xr:uid="{3EDE931E-20BE-4150-AE90-E246EE542FE6}">
          <x14:formula1>
            <xm:f>Dropdowns!$L$2:$L$5</xm:f>
          </x14:formula1>
          <xm:sqref>AY7:AY99</xm:sqref>
        </x14:dataValidation>
        <x14:dataValidation type="list" allowBlank="1" showInputMessage="1" showErrorMessage="1" promptTitle="Data Validation" prompt="Multilpe entries may be selected only if the project falls within multiple watersheds" xr:uid="{C6A04E96-6B69-4D6E-9FDE-3F9580D8F6D0}">
          <x14:formula1>
            <xm:f>Dropdowns!$C$2:$C$3</xm:f>
          </x14:formula1>
          <xm:sqref>K7:K102</xm:sqref>
        </x14:dataValidation>
        <x14:dataValidation type="list" allowBlank="1" showInputMessage="1" showErrorMessage="1" promptTitle="Data Validation" prompt="Must be a positive decimal or whole number." xr:uid="{18CED703-0A96-4539-BC14-058AC5668AF5}">
          <x14:formula1>
            <xm:f>Dropdowns!$AG$2:$AG$3</xm:f>
          </x14:formula1>
          <xm:sqref>AP7:AP99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9638-D4A1-49A4-91B0-85DBDE50052D}">
  <sheetPr codeName="Sheet8">
    <tabColor theme="5"/>
  </sheetPr>
  <dimension ref="A1:L7"/>
  <sheetViews>
    <sheetView showGridLines="0" workbookViewId="0">
      <selection activeCell="A6" sqref="A6:L6"/>
    </sheetView>
  </sheetViews>
  <sheetFormatPr defaultColWidth="8.88671875" defaultRowHeight="14.4" x14ac:dyDescent="0.3"/>
  <cols>
    <col min="14" max="14" width="27.109375" customWidth="1"/>
  </cols>
  <sheetData>
    <row r="1" spans="1:12" x14ac:dyDescent="0.3">
      <c r="A1" s="103" t="s">
        <v>1003</v>
      </c>
      <c r="B1" s="103"/>
      <c r="C1" s="103"/>
      <c r="D1" s="103"/>
      <c r="E1" s="103"/>
      <c r="F1" s="103"/>
      <c r="G1" s="103"/>
      <c r="H1" s="103"/>
      <c r="I1" s="103"/>
      <c r="J1" s="103"/>
      <c r="K1" s="103"/>
      <c r="L1" s="103"/>
    </row>
    <row r="2" spans="1:12" x14ac:dyDescent="0.3">
      <c r="A2" s="103"/>
      <c r="B2" s="103"/>
      <c r="C2" s="103"/>
      <c r="D2" s="103"/>
      <c r="E2" s="103"/>
      <c r="F2" s="103"/>
      <c r="G2" s="103"/>
      <c r="H2" s="103"/>
      <c r="I2" s="103"/>
      <c r="J2" s="103"/>
      <c r="K2" s="103"/>
      <c r="L2" s="103"/>
    </row>
    <row r="3" spans="1:12" ht="51.6" customHeight="1" x14ac:dyDescent="0.3">
      <c r="A3" s="102" t="s">
        <v>1000</v>
      </c>
      <c r="B3" s="102"/>
      <c r="C3" s="102"/>
      <c r="D3" s="102"/>
      <c r="E3" s="102"/>
      <c r="F3" s="102"/>
      <c r="G3" s="102"/>
      <c r="H3" s="102"/>
      <c r="I3" s="102"/>
      <c r="J3" s="102"/>
      <c r="K3" s="102"/>
      <c r="L3" s="102"/>
    </row>
    <row r="4" spans="1:12" ht="77.400000000000006" customHeight="1" x14ac:dyDescent="0.3">
      <c r="A4" s="102" t="s">
        <v>999</v>
      </c>
      <c r="B4" s="102"/>
      <c r="C4" s="102"/>
      <c r="D4" s="102"/>
      <c r="E4" s="102"/>
      <c r="F4" s="102"/>
      <c r="G4" s="102"/>
      <c r="H4" s="102"/>
      <c r="I4" s="102"/>
      <c r="J4" s="102"/>
      <c r="K4" s="102"/>
      <c r="L4" s="102"/>
    </row>
    <row r="5" spans="1:12" ht="87.6" customHeight="1" x14ac:dyDescent="0.3">
      <c r="A5" s="102" t="s">
        <v>1001</v>
      </c>
      <c r="B5" s="102"/>
      <c r="C5" s="102"/>
      <c r="D5" s="102"/>
      <c r="E5" s="102"/>
      <c r="F5" s="102"/>
      <c r="G5" s="102"/>
      <c r="H5" s="102"/>
      <c r="I5" s="102"/>
      <c r="J5" s="102"/>
      <c r="K5" s="102"/>
      <c r="L5" s="102"/>
    </row>
    <row r="6" spans="1:12" ht="78.599999999999994" customHeight="1" x14ac:dyDescent="0.3">
      <c r="A6" s="102" t="s">
        <v>1002</v>
      </c>
      <c r="B6" s="102"/>
      <c r="C6" s="102"/>
      <c r="D6" s="102"/>
      <c r="E6" s="102"/>
      <c r="F6" s="102"/>
      <c r="G6" s="102"/>
      <c r="H6" s="102"/>
      <c r="I6" s="102"/>
      <c r="J6" s="102"/>
      <c r="K6" s="102"/>
      <c r="L6" s="102"/>
    </row>
    <row r="7" spans="1:12" ht="55.95" customHeight="1" x14ac:dyDescent="0.3">
      <c r="A7" s="101" t="s">
        <v>1013</v>
      </c>
      <c r="B7" s="101"/>
      <c r="C7" s="101"/>
      <c r="D7" s="101"/>
      <c r="E7" s="101"/>
      <c r="F7" s="101"/>
      <c r="G7" s="101"/>
      <c r="H7" s="101"/>
      <c r="I7" s="101"/>
      <c r="J7" s="101"/>
      <c r="K7" s="101"/>
      <c r="L7" s="101"/>
    </row>
  </sheetData>
  <mergeCells count="6">
    <mergeCell ref="A7:L7"/>
    <mergeCell ref="A6:L6"/>
    <mergeCell ref="A1:L2"/>
    <mergeCell ref="A3:L3"/>
    <mergeCell ref="A5:L5"/>
    <mergeCell ref="A4:L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4CA4-41F0-4C69-ACA2-3E9CA394DBFE}">
  <sheetPr codeName="Sheet3">
    <tabColor rgb="FF92D050"/>
  </sheetPr>
  <dimension ref="A1:L11"/>
  <sheetViews>
    <sheetView showGridLines="0" workbookViewId="0">
      <selection activeCell="A7" sqref="A7:L7"/>
    </sheetView>
  </sheetViews>
  <sheetFormatPr defaultColWidth="8.88671875" defaultRowHeight="14.4" x14ac:dyDescent="0.3"/>
  <cols>
    <col min="12" max="12" width="14" customWidth="1"/>
  </cols>
  <sheetData>
    <row r="1" spans="1:12" x14ac:dyDescent="0.3">
      <c r="A1" s="105" t="s">
        <v>1032</v>
      </c>
      <c r="B1" s="105"/>
      <c r="C1" s="105"/>
      <c r="D1" s="105"/>
      <c r="E1" s="105"/>
      <c r="F1" s="105"/>
      <c r="G1" s="105"/>
      <c r="H1" s="105"/>
      <c r="I1" s="105"/>
      <c r="J1" s="105"/>
      <c r="K1" s="105"/>
      <c r="L1" s="105"/>
    </row>
    <row r="2" spans="1:12" x14ac:dyDescent="0.3">
      <c r="A2" s="105"/>
      <c r="B2" s="105"/>
      <c r="C2" s="105"/>
      <c r="D2" s="105"/>
      <c r="E2" s="105"/>
      <c r="F2" s="105"/>
      <c r="G2" s="105"/>
      <c r="H2" s="105"/>
      <c r="I2" s="105"/>
      <c r="J2" s="105"/>
      <c r="K2" s="105"/>
      <c r="L2" s="105"/>
    </row>
    <row r="3" spans="1:12" ht="103.2" customHeight="1" x14ac:dyDescent="0.3">
      <c r="A3" s="106" t="s">
        <v>1033</v>
      </c>
      <c r="B3" s="106"/>
      <c r="C3" s="106"/>
      <c r="D3" s="106"/>
      <c r="E3" s="106"/>
      <c r="F3" s="106"/>
      <c r="G3" s="106"/>
      <c r="H3" s="106"/>
      <c r="I3" s="106"/>
      <c r="J3" s="106"/>
      <c r="K3" s="106"/>
      <c r="L3" s="106"/>
    </row>
    <row r="4" spans="1:12" ht="58.95" customHeight="1" x14ac:dyDescent="0.3">
      <c r="A4" s="106" t="s">
        <v>1506</v>
      </c>
      <c r="B4" s="106"/>
      <c r="C4" s="106"/>
      <c r="D4" s="106"/>
      <c r="E4" s="106"/>
      <c r="F4" s="106"/>
      <c r="G4" s="106"/>
      <c r="H4" s="106"/>
      <c r="I4" s="106"/>
      <c r="J4" s="106"/>
      <c r="K4" s="106"/>
      <c r="L4" s="106"/>
    </row>
    <row r="5" spans="1:12" ht="100.2" customHeight="1" x14ac:dyDescent="0.3">
      <c r="A5" s="106" t="s">
        <v>0</v>
      </c>
      <c r="B5" s="107"/>
      <c r="C5" s="107"/>
      <c r="D5" s="107"/>
      <c r="E5" s="107"/>
      <c r="F5" s="107"/>
      <c r="G5" s="107"/>
      <c r="H5" s="107"/>
      <c r="I5" s="107"/>
      <c r="J5" s="107"/>
      <c r="K5" s="107"/>
      <c r="L5" s="107"/>
    </row>
    <row r="6" spans="1:12" ht="76.95" customHeight="1" x14ac:dyDescent="0.3">
      <c r="A6" s="107" t="s">
        <v>597</v>
      </c>
      <c r="B6" s="107"/>
      <c r="C6" s="107"/>
      <c r="D6" s="107"/>
      <c r="E6" s="107"/>
      <c r="F6" s="107"/>
      <c r="G6" s="107"/>
      <c r="H6" s="107"/>
      <c r="I6" s="107"/>
      <c r="J6" s="107"/>
      <c r="K6" s="107"/>
      <c r="L6" s="107"/>
    </row>
    <row r="7" spans="1:12" ht="94.95" customHeight="1" x14ac:dyDescent="0.3">
      <c r="A7" s="106" t="s">
        <v>1523</v>
      </c>
      <c r="B7" s="106"/>
      <c r="C7" s="106"/>
      <c r="D7" s="106"/>
      <c r="E7" s="106"/>
      <c r="F7" s="106"/>
      <c r="G7" s="106"/>
      <c r="H7" s="106"/>
      <c r="I7" s="106"/>
      <c r="J7" s="106"/>
      <c r="K7" s="106"/>
      <c r="L7" s="106"/>
    </row>
    <row r="8" spans="1:12" ht="100.95" customHeight="1" x14ac:dyDescent="0.3">
      <c r="A8" s="106" t="s">
        <v>1507</v>
      </c>
      <c r="B8" s="106"/>
      <c r="C8" s="106"/>
      <c r="D8" s="106"/>
      <c r="E8" s="106"/>
      <c r="F8" s="106"/>
      <c r="G8" s="106"/>
      <c r="H8" s="106"/>
      <c r="I8" s="106"/>
      <c r="J8" s="106"/>
      <c r="K8" s="106"/>
      <c r="L8" s="106"/>
    </row>
    <row r="9" spans="1:12" ht="19.2" customHeight="1" x14ac:dyDescent="0.3">
      <c r="A9" s="104" t="s">
        <v>1308</v>
      </c>
      <c r="B9" s="104"/>
      <c r="C9" s="104"/>
      <c r="D9" s="104"/>
      <c r="E9" s="104"/>
      <c r="F9" s="104"/>
      <c r="G9" s="104"/>
      <c r="H9" s="104"/>
      <c r="I9" s="104"/>
      <c r="J9" s="104"/>
      <c r="K9" s="104"/>
      <c r="L9" s="104"/>
    </row>
    <row r="10" spans="1:12" x14ac:dyDescent="0.3">
      <c r="A10" s="8"/>
      <c r="B10" s="8"/>
      <c r="C10" s="8"/>
      <c r="D10" s="8"/>
      <c r="E10" s="8"/>
      <c r="F10" s="8"/>
      <c r="G10" s="8"/>
      <c r="H10" s="8"/>
      <c r="I10" s="8"/>
      <c r="J10" s="8"/>
      <c r="K10" s="8"/>
      <c r="L10" s="8"/>
    </row>
    <row r="11" spans="1:12" x14ac:dyDescent="0.3">
      <c r="A11" s="8"/>
      <c r="B11" s="8"/>
      <c r="C11" s="8"/>
      <c r="D11" s="8"/>
      <c r="E11" s="8"/>
      <c r="F11" s="8"/>
      <c r="G11" s="8"/>
      <c r="H11" s="8"/>
      <c r="I11" s="8"/>
      <c r="J11" s="8"/>
      <c r="K11" s="8"/>
      <c r="L11" s="8"/>
    </row>
  </sheetData>
  <mergeCells count="8">
    <mergeCell ref="A9:L9"/>
    <mergeCell ref="A1:L2"/>
    <mergeCell ref="A3:L3"/>
    <mergeCell ref="A5:L5"/>
    <mergeCell ref="A6:L6"/>
    <mergeCell ref="A8:L8"/>
    <mergeCell ref="A7:L7"/>
    <mergeCell ref="A4:L4"/>
  </mergeCells>
  <hyperlinks>
    <hyperlink ref="A9" r:id="rId1" xr:uid="{5F291D9E-9A7B-42F4-87AA-D3BC78A336DC}"/>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75C6-21F4-4093-8065-7C6803C1C45F}">
  <sheetPr codeName="Sheet4">
    <tabColor rgb="FFB7E7FF"/>
  </sheetPr>
  <dimension ref="A1:L5"/>
  <sheetViews>
    <sheetView showGridLines="0" workbookViewId="0">
      <selection activeCell="A3" sqref="A3:L3"/>
    </sheetView>
  </sheetViews>
  <sheetFormatPr defaultColWidth="8.88671875" defaultRowHeight="14.4" x14ac:dyDescent="0.3"/>
  <sheetData>
    <row r="1" spans="1:12" ht="28.95" customHeight="1" x14ac:dyDescent="0.3">
      <c r="A1" s="111" t="s">
        <v>1008</v>
      </c>
      <c r="B1" s="111"/>
      <c r="C1" s="111"/>
      <c r="D1" s="111"/>
      <c r="E1" s="111"/>
      <c r="F1" s="111"/>
      <c r="G1" s="111"/>
      <c r="H1" s="111"/>
      <c r="I1" s="111"/>
      <c r="J1" s="111"/>
      <c r="K1" s="111"/>
      <c r="L1" s="111"/>
    </row>
    <row r="2" spans="1:12" ht="231" customHeight="1" x14ac:dyDescent="0.3">
      <c r="A2" s="108" t="s">
        <v>1508</v>
      </c>
      <c r="B2" s="108"/>
      <c r="C2" s="108"/>
      <c r="D2" s="108"/>
      <c r="E2" s="108"/>
      <c r="F2" s="108"/>
      <c r="G2" s="108"/>
      <c r="H2" s="108"/>
      <c r="I2" s="108"/>
      <c r="J2" s="108"/>
      <c r="K2" s="108"/>
      <c r="L2" s="108"/>
    </row>
    <row r="3" spans="1:12" ht="135.6" customHeight="1" x14ac:dyDescent="0.3">
      <c r="A3" s="108" t="s">
        <v>1306</v>
      </c>
      <c r="B3" s="109"/>
      <c r="C3" s="109"/>
      <c r="D3" s="109"/>
      <c r="E3" s="109"/>
      <c r="F3" s="109"/>
      <c r="G3" s="109"/>
      <c r="H3" s="109"/>
      <c r="I3" s="109"/>
      <c r="J3" s="109"/>
      <c r="K3" s="109"/>
      <c r="L3" s="109"/>
    </row>
    <row r="4" spans="1:12" ht="34.200000000000003" customHeight="1" x14ac:dyDescent="0.3">
      <c r="A4" s="110" t="s">
        <v>1004</v>
      </c>
      <c r="B4" s="110"/>
      <c r="C4" s="110"/>
      <c r="D4" s="110"/>
      <c r="E4" s="110"/>
      <c r="F4" s="110"/>
      <c r="G4" s="110"/>
      <c r="H4" s="110"/>
      <c r="I4" s="110"/>
      <c r="J4" s="110"/>
      <c r="K4" s="110"/>
      <c r="L4" s="110"/>
    </row>
    <row r="5" spans="1:12" ht="34.200000000000003" customHeight="1" x14ac:dyDescent="0.3">
      <c r="A5" s="110" t="s">
        <v>1005</v>
      </c>
      <c r="B5" s="110"/>
      <c r="C5" s="110"/>
      <c r="D5" s="110"/>
      <c r="E5" s="110"/>
      <c r="F5" s="110"/>
      <c r="G5" s="110"/>
      <c r="H5" s="110"/>
      <c r="I5" s="110"/>
      <c r="J5" s="110"/>
      <c r="K5" s="110"/>
      <c r="L5" s="110"/>
    </row>
  </sheetData>
  <mergeCells count="5">
    <mergeCell ref="A2:L2"/>
    <mergeCell ref="A3:L3"/>
    <mergeCell ref="A4:L4"/>
    <mergeCell ref="A5:L5"/>
    <mergeCell ref="A1:L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1BE52-23A6-41B0-8C06-C96B91BE59C7}">
  <sheetPr codeName="Sheet1">
    <tabColor rgb="FF009999"/>
  </sheetPr>
  <dimension ref="A1:L9"/>
  <sheetViews>
    <sheetView showGridLines="0" workbookViewId="0">
      <selection activeCell="E12" sqref="E12"/>
    </sheetView>
  </sheetViews>
  <sheetFormatPr defaultRowHeight="14.4" x14ac:dyDescent="0.3"/>
  <sheetData>
    <row r="1" spans="1:12" x14ac:dyDescent="0.3">
      <c r="A1" s="112" t="s">
        <v>1009</v>
      </c>
      <c r="B1" s="112"/>
      <c r="C1" s="112"/>
      <c r="D1" s="112"/>
      <c r="E1" s="112"/>
      <c r="F1" s="112"/>
      <c r="G1" s="112"/>
      <c r="H1" s="112"/>
      <c r="I1" s="112"/>
      <c r="J1" s="112"/>
      <c r="K1" s="112"/>
      <c r="L1" s="112"/>
    </row>
    <row r="2" spans="1:12" x14ac:dyDescent="0.3">
      <c r="A2" s="112"/>
      <c r="B2" s="112"/>
      <c r="C2" s="112"/>
      <c r="D2" s="112"/>
      <c r="E2" s="112"/>
      <c r="F2" s="112"/>
      <c r="G2" s="112"/>
      <c r="H2" s="112"/>
      <c r="I2" s="112"/>
      <c r="J2" s="112"/>
      <c r="K2" s="112"/>
      <c r="L2" s="112"/>
    </row>
    <row r="3" spans="1:12" ht="35.4" customHeight="1" x14ac:dyDescent="0.3">
      <c r="A3" s="113" t="s">
        <v>591</v>
      </c>
      <c r="B3" s="114"/>
      <c r="C3" s="114"/>
      <c r="D3" s="114"/>
      <c r="E3" s="114"/>
      <c r="F3" s="114"/>
      <c r="G3" s="114"/>
      <c r="H3" s="114"/>
      <c r="I3" s="114"/>
      <c r="J3" s="114"/>
      <c r="K3" s="114"/>
      <c r="L3" s="114"/>
    </row>
    <row r="4" spans="1:12" ht="236.4" customHeight="1" x14ac:dyDescent="0.3">
      <c r="A4" s="113" t="s">
        <v>1511</v>
      </c>
      <c r="B4" s="114"/>
      <c r="C4" s="114"/>
      <c r="D4" s="114"/>
      <c r="E4" s="114"/>
      <c r="F4" s="114"/>
      <c r="G4" s="114"/>
      <c r="H4" s="114"/>
      <c r="I4" s="114"/>
      <c r="J4" s="114"/>
      <c r="K4" s="114"/>
      <c r="L4" s="114"/>
    </row>
    <row r="5" spans="1:12" ht="16.2" customHeight="1" x14ac:dyDescent="0.3">
      <c r="A5" s="116" t="s">
        <v>1510</v>
      </c>
      <c r="B5" s="113"/>
      <c r="C5" s="113"/>
      <c r="D5" s="113"/>
      <c r="E5" s="113"/>
      <c r="F5" s="113"/>
      <c r="G5" s="113"/>
      <c r="H5" s="113"/>
      <c r="I5" s="113"/>
      <c r="J5" s="113"/>
      <c r="K5" s="113"/>
      <c r="L5" s="113"/>
    </row>
    <row r="6" spans="1:12" ht="39.6" customHeight="1" x14ac:dyDescent="0.3">
      <c r="A6" s="113" t="s">
        <v>1509</v>
      </c>
      <c r="B6" s="113"/>
      <c r="C6" s="113"/>
      <c r="D6" s="113"/>
      <c r="E6" s="113"/>
      <c r="F6" s="113"/>
      <c r="G6" s="113"/>
      <c r="H6" s="113"/>
      <c r="I6" s="113"/>
      <c r="J6" s="113"/>
      <c r="K6" s="113"/>
      <c r="L6" s="113"/>
    </row>
    <row r="7" spans="1:12" ht="46.95" customHeight="1" x14ac:dyDescent="0.3">
      <c r="A7" s="113" t="s">
        <v>592</v>
      </c>
      <c r="B7" s="114"/>
      <c r="C7" s="114"/>
      <c r="D7" s="114"/>
      <c r="E7" s="114"/>
      <c r="F7" s="114"/>
      <c r="G7" s="114"/>
      <c r="H7" s="114"/>
      <c r="I7" s="114"/>
      <c r="J7" s="114"/>
      <c r="K7" s="114"/>
      <c r="L7" s="114"/>
    </row>
    <row r="8" spans="1:12" ht="45.6" customHeight="1" x14ac:dyDescent="0.3">
      <c r="A8" s="115" t="s">
        <v>1512</v>
      </c>
      <c r="B8" s="115"/>
      <c r="C8" s="115"/>
      <c r="D8" s="115"/>
      <c r="E8" s="115"/>
      <c r="F8" s="115"/>
      <c r="G8" s="115"/>
      <c r="H8" s="115"/>
      <c r="I8" s="115"/>
      <c r="J8" s="115"/>
      <c r="K8" s="115"/>
      <c r="L8" s="115"/>
    </row>
    <row r="9" spans="1:12" ht="13.95" customHeight="1" x14ac:dyDescent="0.3"/>
  </sheetData>
  <mergeCells count="7">
    <mergeCell ref="A1:L2"/>
    <mergeCell ref="A3:L3"/>
    <mergeCell ref="A4:L4"/>
    <mergeCell ref="A7:L7"/>
    <mergeCell ref="A8:L8"/>
    <mergeCell ref="A6:L6"/>
    <mergeCell ref="A5:L5"/>
  </mergeCells>
  <hyperlinks>
    <hyperlink ref="A5" r:id="rId1" xr:uid="{F9886A00-89A1-46E4-B50E-98C0CACDC098}"/>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50CF-5B79-4CE0-A5D4-C265C82CB6CE}">
  <sheetPr codeName="Sheet2">
    <tabColor theme="7" tint="-0.249977111117893"/>
  </sheetPr>
  <dimension ref="A1:L4"/>
  <sheetViews>
    <sheetView showGridLines="0" workbookViewId="0">
      <selection activeCell="A4" sqref="A4:L4"/>
    </sheetView>
  </sheetViews>
  <sheetFormatPr defaultRowHeight="14.4" x14ac:dyDescent="0.3"/>
  <sheetData>
    <row r="1" spans="1:12" ht="21" x14ac:dyDescent="0.4">
      <c r="A1" s="117" t="s">
        <v>1010</v>
      </c>
      <c r="B1" s="117"/>
      <c r="C1" s="117"/>
      <c r="D1" s="117"/>
      <c r="E1" s="117"/>
      <c r="F1" s="117"/>
      <c r="G1" s="117"/>
      <c r="H1" s="117"/>
      <c r="I1" s="117"/>
      <c r="J1" s="117"/>
      <c r="K1" s="117"/>
      <c r="L1" s="117"/>
    </row>
    <row r="2" spans="1:12" ht="62.4" customHeight="1" x14ac:dyDescent="0.3">
      <c r="A2" s="118" t="s">
        <v>1513</v>
      </c>
      <c r="B2" s="119"/>
      <c r="C2" s="119"/>
      <c r="D2" s="119"/>
      <c r="E2" s="119"/>
      <c r="F2" s="119"/>
      <c r="G2" s="119"/>
      <c r="H2" s="119"/>
      <c r="I2" s="119"/>
      <c r="J2" s="119"/>
      <c r="K2" s="119"/>
      <c r="L2" s="119"/>
    </row>
    <row r="3" spans="1:12" ht="56.4" customHeight="1" x14ac:dyDescent="0.3">
      <c r="A3" s="118" t="s">
        <v>1019</v>
      </c>
      <c r="B3" s="119"/>
      <c r="C3" s="119"/>
      <c r="D3" s="119"/>
      <c r="E3" s="119"/>
      <c r="F3" s="119"/>
      <c r="G3" s="119"/>
      <c r="H3" s="119"/>
      <c r="I3" s="119"/>
      <c r="J3" s="119"/>
      <c r="K3" s="119"/>
      <c r="L3" s="119"/>
    </row>
    <row r="4" spans="1:12" ht="78.599999999999994" customHeight="1" x14ac:dyDescent="0.3">
      <c r="A4" s="120" t="s">
        <v>1031</v>
      </c>
      <c r="B4" s="120"/>
      <c r="C4" s="120"/>
      <c r="D4" s="120"/>
      <c r="E4" s="120"/>
      <c r="F4" s="120"/>
      <c r="G4" s="120"/>
      <c r="H4" s="120"/>
      <c r="I4" s="120"/>
      <c r="J4" s="120"/>
      <c r="K4" s="120"/>
      <c r="L4" s="120"/>
    </row>
  </sheetData>
  <mergeCells count="4">
    <mergeCell ref="A1:L1"/>
    <mergeCell ref="A2:L2"/>
    <mergeCell ref="A3:L3"/>
    <mergeCell ref="A4:L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0BD14-6670-49BA-8882-CFFA8DCC4A7F}">
  <sheetPr codeName="Sheet10">
    <tabColor theme="9" tint="-0.249977111117893"/>
  </sheetPr>
  <dimension ref="A1:L5"/>
  <sheetViews>
    <sheetView showGridLines="0" workbookViewId="0">
      <selection activeCell="S3" sqref="S3"/>
    </sheetView>
  </sheetViews>
  <sheetFormatPr defaultRowHeight="14.4" x14ac:dyDescent="0.3"/>
  <sheetData>
    <row r="1" spans="1:12" ht="21" x14ac:dyDescent="0.4">
      <c r="A1" s="121" t="s">
        <v>1011</v>
      </c>
      <c r="B1" s="121"/>
      <c r="C1" s="121"/>
      <c r="D1" s="121"/>
      <c r="E1" s="121"/>
      <c r="F1" s="121"/>
      <c r="G1" s="121"/>
      <c r="H1" s="121"/>
      <c r="I1" s="121"/>
      <c r="J1" s="121"/>
      <c r="K1" s="121"/>
      <c r="L1" s="121"/>
    </row>
    <row r="2" spans="1:12" ht="68.400000000000006" customHeight="1" x14ac:dyDescent="0.3">
      <c r="A2" s="122" t="s">
        <v>1014</v>
      </c>
      <c r="B2" s="123"/>
      <c r="C2" s="123"/>
      <c r="D2" s="123"/>
      <c r="E2" s="123"/>
      <c r="F2" s="123"/>
      <c r="G2" s="123"/>
      <c r="H2" s="123"/>
      <c r="I2" s="123"/>
      <c r="J2" s="123"/>
      <c r="K2" s="123"/>
      <c r="L2" s="123"/>
    </row>
    <row r="3" spans="1:12" ht="60" customHeight="1" x14ac:dyDescent="0.3">
      <c r="A3" s="122" t="s">
        <v>1015</v>
      </c>
      <c r="B3" s="123"/>
      <c r="C3" s="123"/>
      <c r="D3" s="123"/>
      <c r="E3" s="123"/>
      <c r="F3" s="123"/>
      <c r="G3" s="123"/>
      <c r="H3" s="123"/>
      <c r="I3" s="123"/>
      <c r="J3" s="123"/>
      <c r="K3" s="123"/>
      <c r="L3" s="123"/>
    </row>
    <row r="4" spans="1:12" ht="59.4" customHeight="1" x14ac:dyDescent="0.3">
      <c r="A4" s="122" t="s">
        <v>1018</v>
      </c>
      <c r="B4" s="123"/>
      <c r="C4" s="123"/>
      <c r="D4" s="123"/>
      <c r="E4" s="123"/>
      <c r="F4" s="123"/>
      <c r="G4" s="123"/>
      <c r="H4" s="123"/>
      <c r="I4" s="123"/>
      <c r="J4" s="123"/>
      <c r="K4" s="123"/>
      <c r="L4" s="123"/>
    </row>
    <row r="5" spans="1:12" ht="76.95" customHeight="1" x14ac:dyDescent="0.3">
      <c r="A5" s="124" t="s">
        <v>1031</v>
      </c>
      <c r="B5" s="124"/>
      <c r="C5" s="124"/>
      <c r="D5" s="124"/>
      <c r="E5" s="124"/>
      <c r="F5" s="124"/>
      <c r="G5" s="124"/>
      <c r="H5" s="124"/>
      <c r="I5" s="124"/>
      <c r="J5" s="124"/>
      <c r="K5" s="124"/>
      <c r="L5" s="124"/>
    </row>
  </sheetData>
  <mergeCells count="5">
    <mergeCell ref="A1:L1"/>
    <mergeCell ref="A2:L2"/>
    <mergeCell ref="A3:L3"/>
    <mergeCell ref="A4:L4"/>
    <mergeCell ref="A5:L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CC47C-A7C6-4B4E-8419-A9F24B39E970}">
  <sheetPr codeName="Sheet11">
    <tabColor theme="7"/>
  </sheetPr>
  <dimension ref="A1:L4"/>
  <sheetViews>
    <sheetView showGridLines="0" workbookViewId="0">
      <selection activeCell="J16" sqref="J16"/>
    </sheetView>
  </sheetViews>
  <sheetFormatPr defaultRowHeight="14.4" x14ac:dyDescent="0.3"/>
  <sheetData>
    <row r="1" spans="1:12" ht="21" x14ac:dyDescent="0.4">
      <c r="A1" s="125" t="s">
        <v>1012</v>
      </c>
      <c r="B1" s="125"/>
      <c r="C1" s="125"/>
      <c r="D1" s="125"/>
      <c r="E1" s="125"/>
      <c r="F1" s="125"/>
      <c r="G1" s="125"/>
      <c r="H1" s="125"/>
      <c r="I1" s="125"/>
      <c r="J1" s="125"/>
      <c r="K1" s="125"/>
      <c r="L1" s="125"/>
    </row>
    <row r="2" spans="1:12" ht="75" customHeight="1" x14ac:dyDescent="0.3">
      <c r="A2" s="126" t="s">
        <v>1514</v>
      </c>
      <c r="B2" s="127"/>
      <c r="C2" s="127"/>
      <c r="D2" s="127"/>
      <c r="E2" s="127"/>
      <c r="F2" s="127"/>
      <c r="G2" s="127"/>
      <c r="H2" s="127"/>
      <c r="I2" s="127"/>
      <c r="J2" s="127"/>
      <c r="K2" s="127"/>
      <c r="L2" s="127"/>
    </row>
    <row r="3" spans="1:12" ht="75" customHeight="1" x14ac:dyDescent="0.3">
      <c r="A3" s="126" t="s">
        <v>1515</v>
      </c>
      <c r="B3" s="127"/>
      <c r="C3" s="127"/>
      <c r="D3" s="127"/>
      <c r="E3" s="127"/>
      <c r="F3" s="127"/>
      <c r="G3" s="127"/>
      <c r="H3" s="127"/>
      <c r="I3" s="127"/>
      <c r="J3" s="127"/>
      <c r="K3" s="127"/>
      <c r="L3" s="127"/>
    </row>
    <row r="4" spans="1:12" ht="35.4" customHeight="1" x14ac:dyDescent="0.3">
      <c r="A4" s="126" t="s">
        <v>1516</v>
      </c>
      <c r="B4" s="127"/>
      <c r="C4" s="127"/>
      <c r="D4" s="127"/>
      <c r="E4" s="127"/>
      <c r="F4" s="127"/>
      <c r="G4" s="127"/>
      <c r="H4" s="127"/>
      <c r="I4" s="127"/>
      <c r="J4" s="127"/>
      <c r="K4" s="127"/>
      <c r="L4" s="127"/>
    </row>
  </sheetData>
  <mergeCells count="4">
    <mergeCell ref="A1:L1"/>
    <mergeCell ref="A2:L2"/>
    <mergeCell ref="A3:L3"/>
    <mergeCell ref="A4:L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129E0825D0CF4BACD98F2668066F98" ma:contentTypeVersion="18" ma:contentTypeDescription="Create a new document." ma:contentTypeScope="" ma:versionID="0ac9669553059536b6775c59d70fa14d">
  <xsd:schema xmlns:xsd="http://www.w3.org/2001/XMLSchema" xmlns:xs="http://www.w3.org/2001/XMLSchema" xmlns:p="http://schemas.microsoft.com/office/2006/metadata/properties" xmlns:ns1="http://schemas.microsoft.com/sharepoint/v3" xmlns:ns2="3a61c1fc-3e11-4edc-8329-7e7fe1861b96" xmlns:ns3="8d106205-486e-4f0c-83fe-507f1ff3a41f" targetNamespace="http://schemas.microsoft.com/office/2006/metadata/properties" ma:root="true" ma:fieldsID="61f3f3a8910552c1506b3358bf400572" ns1:_="" ns2:_="" ns3:_="">
    <xsd:import namespace="http://schemas.microsoft.com/sharepoint/v3"/>
    <xsd:import namespace="3a61c1fc-3e11-4edc-8329-7e7fe1861b96"/>
    <xsd:import namespace="8d106205-486e-4f0c-83fe-507f1ff3a4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1c1fc-3e11-4edc-8329-7e7fe1861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06205-486e-4f0c-83fe-507f1ff3a4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2ade976-0b63-475b-9fae-32969b6a7c62}" ma:internalName="TaxCatchAll" ma:showField="CatchAllData" ma:web="8d106205-486e-4f0c-83fe-507f1ff3a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d106205-486e-4f0c-83fe-507f1ff3a41f">
      <UserInfo>
        <DisplayName>Pasco, David</DisplayName>
        <AccountId>48</AccountId>
        <AccountType/>
      </UserInfo>
      <UserInfo>
        <DisplayName>SharingLinks.debffb89-d283-4aa9-8175-685157675006.OrganizationView.3d86d261-8ce9-4a35-b7da-3e42db20fde3</DisplayName>
        <AccountId>44</AccountId>
        <AccountType/>
      </UserInfo>
      <UserInfo>
        <DisplayName>SVA.JShover</DisplayName>
        <AccountId>6</AccountId>
        <AccountType/>
      </UserInfo>
      <UserInfo>
        <DisplayName>Coleman, Sarah</DisplayName>
        <AccountId>22</AccountId>
        <AccountType/>
      </UserInfo>
      <UserInfo>
        <DisplayName>SharingLinks.a6a7b4cd-bf9b-408b-9186-cc3cc708a350.OrganizationEdit.d2295a13-2085-448b-bf2f-7406cf75baf9</DisplayName>
        <AccountId>285</AccountId>
        <AccountType/>
      </UserInfo>
      <UserInfo>
        <DisplayName>SharingLinks.fd6cb02f-3318-4712-8c9d-d46f842b98a8.Flexible.15f602ca-030a-499d-9b48-3b880f32bfca</DisplayName>
        <AccountId>38</AccountId>
        <AccountType/>
      </UserInfo>
      <UserInfo>
        <DisplayName>Wood, Rachel</DisplayName>
        <AccountId>134</AccountId>
        <AccountType/>
      </UserInfo>
      <UserInfo>
        <DisplayName>Bird, Emily</DisplayName>
        <AccountId>21</AccountId>
        <AccountType/>
      </UserInfo>
      <UserInfo>
        <DisplayName>Petito, Gianna (she/her)</DisplayName>
        <AccountId>58</AccountId>
        <AccountType/>
      </UserInfo>
      <UserInfo>
        <DisplayName>Madden, Claire</DisplayName>
        <AccountId>203</AccountId>
        <AccountType/>
      </UserInfo>
    </SharedWithUsers>
    <TaxCatchAll xmlns="8d106205-486e-4f0c-83fe-507f1ff3a41f" xsi:nil="true"/>
    <lcf76f155ced4ddcb4097134ff3c332f xmlns="3a61c1fc-3e11-4edc-8329-7e7fe1861b9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0CEB759-87FD-4976-9350-58B988259025}">
  <ds:schemaRefs>
    <ds:schemaRef ds:uri="http://schemas.microsoft.com/sharepoint/v3/contenttype/forms"/>
  </ds:schemaRefs>
</ds:datastoreItem>
</file>

<file path=customXml/itemProps2.xml><?xml version="1.0" encoding="utf-8"?>
<ds:datastoreItem xmlns:ds="http://schemas.openxmlformats.org/officeDocument/2006/customXml" ds:itemID="{44767B55-971B-48B0-B66C-116838C2CED8}"/>
</file>

<file path=customXml/itemProps3.xml><?xml version="1.0" encoding="utf-8"?>
<ds:datastoreItem xmlns:ds="http://schemas.openxmlformats.org/officeDocument/2006/customXml" ds:itemID="{04FCD1F8-C149-41B2-B7D9-60CDA8A75D89}">
  <ds:schemaRefs>
    <ds:schemaRef ds:uri="http://purl.org/dc/dcmitype/"/>
    <ds:schemaRef ds:uri="http://schemas.microsoft.com/office/2006/metadata/properties"/>
    <ds:schemaRef ds:uri="3a61c1fc-3e11-4edc-8329-7e7fe1861b96"/>
    <ds:schemaRef ds:uri="http://purl.org/dc/elements/1.1/"/>
    <ds:schemaRef ds:uri="8d106205-486e-4f0c-83fe-507f1ff3a41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20b4933b-baad-433c-9c02-70edcc7559c6}" enabled="0" method="" siteId="{20b4933b-baad-433c-9c02-70edcc7559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Project Data</vt:lpstr>
      <vt:lpstr>Stormwater Instructions</vt:lpstr>
      <vt:lpstr>Buffer Instructions</vt:lpstr>
      <vt:lpstr>Lake Shoreland Instructions</vt:lpstr>
      <vt:lpstr>Floodplain Stream Instructions</vt:lpstr>
      <vt:lpstr>Road Instructions</vt:lpstr>
      <vt:lpstr>Forestry Instructions</vt:lpstr>
      <vt:lpstr>Agriculture Instructions</vt:lpstr>
      <vt:lpstr>Dropdowns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Helen</dc:creator>
  <cp:keywords/>
  <dc:description/>
  <cp:lastModifiedBy>Madden, Claire</cp:lastModifiedBy>
  <cp:revision/>
  <cp:lastPrinted>2022-06-06T13:06:44Z</cp:lastPrinted>
  <dcterms:created xsi:type="dcterms:W3CDTF">2019-03-07T14:17:12Z</dcterms:created>
  <dcterms:modified xsi:type="dcterms:W3CDTF">2024-12-17T22:04:05Z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0x01010089129E0825D0CF4BACD98F2668066F98</vt:lpwstr>
  </property>
  <property fmtid="{D5CDD505-2E9C-101B-9397-08002B2CF9AE}" pid="3" name="MediaServiceImageTags">
    <vt:lpwstr/>
  </property>
</Properties>
</file>