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coreyparent/Downloads/"/>
    </mc:Choice>
  </mc:AlternateContent>
  <xr:revisionPtr revIDLastSave="0" documentId="8_{A6F045AD-A3A8-864D-8602-1FA68CB5FFEA}" xr6:coauthVersionLast="47" xr6:coauthVersionMax="47" xr10:uidLastSave="{00000000-0000-0000-0000-000000000000}"/>
  <bookViews>
    <workbookView xWindow="0" yWindow="460" windowWidth="25900" windowHeight="16780" tabRatio="775" activeTab="1"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5" l="1"/>
  <c r="B13" i="5" s="1"/>
  <c r="D12" i="5"/>
  <c r="D13" i="5" s="1"/>
  <c r="C12" i="5"/>
  <c r="C13" i="5" s="1"/>
</calcChain>
</file>

<file path=xl/sharedStrings.xml><?xml version="1.0" encoding="utf-8"?>
<sst xmlns="http://schemas.openxmlformats.org/spreadsheetml/2006/main" count="348" uniqueCount="244">
  <si>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</si>
  <si>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</si>
  <si>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</si>
  <si>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</si>
  <si>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</si>
  <si>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</si>
  <si>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</si>
  <si>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</si>
  <si>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</si>
  <si>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</si>
  <si>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</si>
  <si>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</si>
  <si>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</si>
  <si>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</si>
  <si>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</si>
  <si>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</si>
  <si>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</si>
  <si>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</si>
  <si>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</si>
  <si>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</si>
  <si>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</si>
  <si>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</si>
  <si>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</si>
  <si>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</si>
  <si>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</si>
  <si>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</si>
  <si>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</si>
  <si>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</si>
  <si>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</si>
  <si>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</si>
  <si>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</si>
  <si>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</si>
  <si>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</si>
  <si>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</si>
  <si>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</si>
  <si>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</si>
  <si>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Develop and implement ordinance that regulates earth distrubance &lt;1ac</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</si>
  <si>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</si>
  <si>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</si>
  <si>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</si>
  <si>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</si>
  <si>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</si>
  <si>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</si>
  <si>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</si>
  <si>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</si>
  <si>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</si>
  <si>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</si>
  <si>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</si>
  <si>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</si>
  <si>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</si>
  <si>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</si>
  <si>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</si>
  <si>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</si>
  <si>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</si>
  <si>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</si>
  <si>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</si>
  <si>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</si>
  <si>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</si>
  <si>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</si>
  <si>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</si>
  <si>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</si>
  <si>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</si>
  <si>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</si>
  <si>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</si>
  <si>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</si>
  <si>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Complete 'Non Structural Tab'</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</si>
  <si>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</si>
  <si>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</si>
  <si>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</si>
  <si>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</si>
  <si>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</si>
  <si>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</si>
  <si>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</si>
  <si>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</si>
  <si>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</si>
  <si>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</si>
  <si>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</si>
  <si>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</si>
  <si>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</si>
  <si>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</si>
  <si>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</si>
  <si>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 xml:space="preserve"> STPs constructed, upgraded, &amp; maintained</t>
  </si>
  <si>
    <t>List in BMP tracking table</t>
  </si>
  <si>
    <t>STPs incorpoated into the MS4</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</si>
  <si>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</si>
  <si>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</si>
  <si>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</si>
  <si>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</si>
  <si>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</si>
  <si>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</si>
  <si>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XX Brook</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</si>
  <si>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</si>
  <si>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</si>
  <si>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</si>
  <si>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</si>
  <si>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</si>
  <si>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</si>
  <si>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</si>
  <si>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</si>
  <si>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</si>
  <si>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</si>
  <si>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</si>
  <si>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</si>
  <si>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</si>
  <si>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</si>
  <si>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link to relevant municipal ordinance</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</si>
  <si>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</si>
  <si>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</si>
  <si>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</si>
  <si>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</si>
  <si>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</si>
  <si>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</si>
  <si>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</si>
  <si>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</si>
  <si>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</si>
  <si>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</si>
  <si>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</si>
  <si>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</si>
  <si>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</si>
  <si>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</si>
  <si>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</si>
  <si>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</si>
  <si>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</si>
  <si>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</si>
  <si>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</si>
  <si>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</si>
  <si>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</si>
  <si>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</si>
  <si>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</si>
  <si>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</si>
  <si>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</si>
  <si>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</si>
  <si>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Estimated funds spent on stormwater management for the fiscal year*</t>
  </si>
  <si>
    <t>Does your municipality conduct stream flow monitoring?</t>
  </si>
  <si>
    <t>State whether implmentation is complete or estimate % or number of projects remaining</t>
  </si>
  <si>
    <t>Summary of BMP implentation planned for the next calendar year, if any.</t>
  </si>
  <si>
    <t>Please include any regulatory or funding support needed to complete remaining implementation.</t>
  </si>
  <si>
    <t>Has the additional loading from privately owned land associated with the 3-acre sites been addressed in the phosphorus control plan? If not describe the MS4s plan to address the additional target.</t>
  </si>
  <si>
    <t>What is the MS4's overall status in implementing the FRP?</t>
  </si>
  <si>
    <t>What is the MS4's overall status in implementing the PCP?</t>
  </si>
  <si>
    <t>Phophorus Control Plan Development (PCP)</t>
  </si>
  <si>
    <t>Are there any segments on the MRGP Implementation Table portal that are incomplete? If so, please describe how the data will be completed.</t>
  </si>
  <si>
    <t>List of '3 acre sites' that have been taken over by the MS4 in the past calendar year.</t>
  </si>
  <si>
    <t>Roads and Outlets planned for upgrade in calendar year 2024.</t>
  </si>
  <si>
    <t xml:space="preserve">Participate in and provide financial support to Rethink Runoff. Report on annual number of site visits to www.rethinkrunoff.org. </t>
  </si>
  <si>
    <t>Annual Report from Rethink Runoff efforts.</t>
  </si>
  <si>
    <t>We will continue to participate in this county wide effort of stormwater public education.</t>
  </si>
  <si>
    <t>None</t>
  </si>
  <si>
    <t xml:space="preserve">Participate and financially support the Rethink Runoff Stream Team; document the annual number of participants and/or persons contacted by outreach events and hands‐on activities through the Team. </t>
  </si>
  <si>
    <t>We will collaborate with the Stream Team to recruit and engage volunteers with the construction and maintenance of the Municipal Rain Garden Project, as well as generally staying engaged with and financially supporting the program.</t>
  </si>
  <si>
    <t xml:space="preserve">Annual number of webpage visits.  </t>
  </si>
  <si>
    <t>We will continue to update the webpage with new and pertinent information.</t>
  </si>
  <si>
    <t xml:space="preserve">Make links available to the public from non-profit and other government sources on website </t>
  </si>
  <si>
    <t>We will continue to update the webpage with new and pertinent websites as they are identified.</t>
  </si>
  <si>
    <t xml:space="preserve">Illicit Discharge and Stormwater
Connection Ordinance. Enforced by the Town Health officer. </t>
  </si>
  <si>
    <t>We continue to be vigilant in identifying illicit discharges.</t>
  </si>
  <si>
    <t>Maintain map &amp; inspect 33% of the infrastructure on an annual basis. Develop priority list of catch basins, culverts, and outfalls to repair.</t>
  </si>
  <si>
    <t xml:space="preserve">The Town purchased an ArcGIS license and began using it to compile an infrastructure inventory. ArcGIS Online now hosts a database of town utilities, including all catch basins. Infrastructure inventory files previous stored as .kmz files on Google Earth are now able to be viewed and edited remotely on mobile apps by crews in field. The Town continues to clean out catch basins and jet culverts as needed. </t>
  </si>
  <si>
    <t>We plan to put out a request for quotes for the cleaning of nearly 50 catch basins in town. We will continue to identify and clean as many catch basins as possible with our limited crew.</t>
  </si>
  <si>
    <t>Update Illicit Discharge and Stormwater Ordinance.</t>
  </si>
  <si>
    <t>Non-stormwater discharges are discussed with DPW personnel during meetings.  If an employee sees anything during the course of their regular work which looks like it could be a suspect discharge or activity, they understand it is their responsibility to contact their supervisor, the DPW Director or Town Manager immediately.  Ordinance will be reviewed and updated if necessary within the next two years.</t>
  </si>
  <si>
    <t>Continue discussing illicit discharges with personnel. Review ordinance for possible changes.</t>
  </si>
  <si>
    <t xml:space="preserve">Town will contact CSWD bi-annually to see when drop off days are scheduled and improve advertisement for haz-waste drop off. </t>
  </si>
  <si>
    <t>DPW contacted the Chittenden Solid Waste District to identify hazardous waste drop off days.  These days were advertised in the local newspaper.  Milton does have a CSWD drop off station in Town.</t>
  </si>
  <si>
    <t>Continue the same.</t>
  </si>
  <si>
    <t>33% of stormwater infrastructure to be inspected</t>
  </si>
  <si>
    <t>No discharges detected or identified</t>
  </si>
  <si>
    <t>Annual municipal training</t>
  </si>
  <si>
    <t>Town employees attend numerous trainings through Vermont Local Roads, and other sources.  Typical training topics include road maintenance, winter operations including salt placement, stormwater (including ANR meetings and design of stormwater  BMPs), OSHA 10 hour training, etc.</t>
  </si>
  <si>
    <t>Updating the DPW Specifications will ensure current stormwater regulations are being met.  (1) Public Works Specification Section 600 Erosion Control Specifications (2) Town of Milton Public Works Specification‐Best Management Practices for Erosion and Sediment Control (3) Guidance manual of Best Management Practices for Erosion and Sediment Control and a Manual of Best Management Practices for Stormwater Control and Watercourse Buffers</t>
  </si>
  <si>
    <t xml:space="preserve">The current DPW Specifications were last updated and approved by the Select Board on on December 15, 2010.  In 2018, Milton contracted with a consultant to assist in revising the specs.  The DPW Specifications are currently under review, being updated.  Finalized likely to come after the Stormwater Utility is established. </t>
  </si>
  <si>
    <t>No goal needed.</t>
  </si>
  <si>
    <t>None.</t>
  </si>
  <si>
    <t>Review existing Milton ordinances for earth disturbance/construction specifications.</t>
  </si>
  <si>
    <t>DPW Specs for earth disturbance/consturction currently align with state standards.</t>
  </si>
  <si>
    <t>Continue to review the DPW specs to ensure alignment with state standards.</t>
  </si>
  <si>
    <t>Track number of projects reviewed.</t>
  </si>
  <si>
    <t xml:space="preserve">Revising DPW Specification 1400 and planned completion by 2025. </t>
  </si>
  <si>
    <t xml:space="preserve">The current DPW Specifications were last updated and approved by the Select Board on on December 15, 2010.  In 2018, Milton contracted with a consultant to assist in revising the specs.  The DPW Specifications are currently under review and updates will be made once the Stormwater Utility is operational. </t>
  </si>
  <si>
    <t>Specifications are included in the site plan and subdivision permit process</t>
  </si>
  <si>
    <t>In review of these projects, Homeowner Associations are required to have Operation &amp; Maintenance Plans for their stormwaters systems out side the ROW.</t>
  </si>
  <si>
    <t>Document number of projects of this size reviewed.</t>
  </si>
  <si>
    <t>2 projects reviewed (Horseshoe Circle infrastructure, which the overall project does have State Stormwater permit &amp; Pete’s RV).</t>
  </si>
  <si>
    <t>Revising DPW Specification 1400, and project reviews.</t>
  </si>
  <si>
    <t>We are still in the process of revising the DPW specifications.  Review of projects do take into account new stormwater regulations.</t>
  </si>
  <si>
    <t>Maintenance of stormwater systems outside of the public ROW will be required to have an Operation &amp; Maintenance Agreement in the Homeowner Association Covenants.  The town will track the number of covenants for HOAs reviewed and submit an update in the annual report.</t>
  </si>
  <si>
    <t>Review of all submitted plans.</t>
  </si>
  <si>
    <t>Complete the update of DPW Specification 1400, and track all development and work undertaken by the Town of Milton</t>
  </si>
  <si>
    <t>See 3.a (6) above.</t>
  </si>
  <si>
    <t>DPW employee annual stormwater training</t>
  </si>
  <si>
    <t>Town employees attend numerous trainings through Vermont Local Roads and other sources.  Typical training topics include road maintenance, winter operations including the use of salt and liquid deicers, stormwater (including ANR meetings and design of stormwater  BMPs), OSHA 10 hour training, etc.</t>
  </si>
  <si>
    <t>Continue the same</t>
  </si>
  <si>
    <t xml:space="preserve">(1) Town will review its Winter Operations Guidelines annually and train Town Highway Crew annually. (2) Summer annual inspections and trash removal during "Green-Up Day."  (3) Inspect Oil and Water separator annually and visually inspect fueling &amp; maintenance areas daily.  </t>
  </si>
  <si>
    <t xml:space="preserve">The DPW revised its Winter Operations Guidelines in the fall of 2022, prior to winter, and obtained Select Board approval. The oil/water separator at the highway garage was cleaned and inspected monthly. </t>
  </si>
  <si>
    <t xml:space="preserve">Review the Winter Operation Guidelines for Improvements. </t>
  </si>
  <si>
    <t xml:space="preserve">All vehicles are inspected on a regular basis prior to being used in the field.  Inspections of the highway garage and WWTF are performed by staff, and issues identified and corrected as necessary. Buildings &amp; Grounds, and Parks &amp; Recreation notify DPW if any stormwater issues are present neading to be repaired.  None were noted.  </t>
  </si>
  <si>
    <t>(1) Town’s annual report will include information regarding the CSWD hazardous waste drop‐off days, and the biannual landfill
reports required by the LCEO. (2) WWTF - Water Operators will meet annually to discuss the use of the BMPs during flushing activities, and improvements made if needed.</t>
  </si>
  <si>
    <t>CSWD has a collection station in Milton for collecting household trash. Additionally, they do hazardous waste collections in Milton at least once per year.  DPW contacted CSWD to ensure these collection efforts were going to continue, and the hazardous waste collection days were advertised in the local newspaper.  During hydrant flushing of the water distribution system, water operators take care not to direct flow towards erodible areas, and also dechlorinate the water during flushing.</t>
  </si>
  <si>
    <t>Any use of such fertilizer will be documented in the AR and include the location, quantity, and type of fertilizer used</t>
  </si>
  <si>
    <t>The Town has reduced it's use of phosphorous containing fertilizers on town owned property.  A minor amount of 20-0-12 fertilizer was used by Buildings &amp; Grounds at the Municipal Complex, the "0" indicating no phosphorous.  They plan on using the same fertilizer on our municipal playing fields in 2023.</t>
  </si>
  <si>
    <t xml:space="preserve">Town of Milton will participate in the Agency’s Municipal Compliance Assistance Program </t>
  </si>
  <si>
    <t xml:space="preserve">In April 2019, Project Work Safe did an inspection of our highway garage facilities.  They identified a few minor deficiencies, which were corrected.  We just has our three year inspection in Winter of 2023. </t>
  </si>
  <si>
    <t>None.  The inspections should be done every three years and happened in Winter 2023</t>
  </si>
  <si>
    <t>Yes</t>
  </si>
  <si>
    <t>CCRPC and Winooski Resource Conservation District assists with MCM No.s 1 and 2.</t>
  </si>
  <si>
    <t>Lamoille River</t>
  </si>
  <si>
    <t>Mercury</t>
  </si>
  <si>
    <t>EPA Approved Regional Mercury TMDL on December 20, 2007</t>
  </si>
  <si>
    <t>The TMDL does not specify a Waste Load Allocation or other requirement for the Milton MS4 System</t>
  </si>
  <si>
    <t>Arrowhead Lake</t>
  </si>
  <si>
    <t>Lake Champlain</t>
  </si>
  <si>
    <t>Phosphorous</t>
  </si>
  <si>
    <t>EPA Approved Lake Champlain Phosphorous TMDL in June 2016</t>
  </si>
  <si>
    <t xml:space="preserve">The Town is in the process of developing a Phosphorous Control Plan (PCP) in accordance with permit requirements outlined in Section 8.2 of the MS4 Permit.  The Town is prepared to follow the prescribed timeline for PCP implementation also outlined in the permit.  A brief description of the work to be completed can be found in Milton's Stormwater Management Plan approved by ANR in May 2019.  </t>
  </si>
  <si>
    <t>Lower Lamoille River</t>
  </si>
  <si>
    <t>Low dissolved oxygen.  Three dams on this stretch of river create dissolved oxygen problems down stream</t>
  </si>
  <si>
    <t>No TMDL is necessary for this impaired segment as DEC has the authority and legal means available to address the problem found below the Clarks Falls hydroelectric facility.</t>
  </si>
  <si>
    <t>Impaired Waters</t>
  </si>
  <si>
    <t>24.85 acres (Please See attached Appendix for Detail)</t>
  </si>
  <si>
    <t>Once per year</t>
  </si>
  <si>
    <t>Unknown</t>
  </si>
  <si>
    <t>N/A</t>
  </si>
  <si>
    <t>Table 2</t>
  </si>
  <si>
    <t>Completed by CCRPC</t>
  </si>
  <si>
    <t>A map of existing catch basins previously stored as a .kmz file has been converted and stored in ArcGIS, allowing easier edits and updates.</t>
  </si>
  <si>
    <t>No</t>
  </si>
  <si>
    <t xml:space="preserve">Unknown.  There was an estimated 40 yards of debris removed. </t>
  </si>
  <si>
    <t xml:space="preserve">Town-wide </t>
  </si>
  <si>
    <t xml:space="preserve">The Town of Milton submitted it's PCP on April 1st, 2021.  The Town of Milton spent much of 2023 laying the foundation to building a Stormwater Utility included educating the Selectboard in a Public Meeting as to the need of it and providing a draft Ordinance. The Town of Milton was also awarded approximately $720,000 by the State of Vermont to implement and meet its MS4 obligations.  As part of that work the Town issued a SOQ in the fall of 2023 and hired Krebs &amp; Lansing to begin to design and implement Phase 1 of our PCP.  We anticipate the first of those projects going into construction late 2024 and be completed by Summer 20256. </t>
  </si>
  <si>
    <t xml:space="preserve">Between State Funding and ARPA Funding the Town of Milton is well positioned to meet the outstanding items in the PCP.  The Town anticipates adding the Stormwater Utility in the near future to provide further local funding and match resources. </t>
  </si>
  <si>
    <t xml:space="preserve">Milton does not currently have a stormwater impaired stream.  However, we are working with Karen Bates, ANR Basin Planner, on a plan to monitor Allen Brook, and identify efforts to improve water quality, and keep it from becoming an impaired stream. </t>
  </si>
  <si>
    <r>
      <t>Milton's Stormwater Management Program Webpage contains links to the Chittenden County Regional Planning Commission, the Agency of Natural Resources, the Enviornmental Protection Agency, and the Rethink Runoff webpage.  These are all good resources for technical assistance for Milton residents, and others who may happen upon our webpage.</t>
    </r>
    <r>
      <rPr>
        <b/>
        <sz val="12"/>
        <color rgb="FFFF0000"/>
        <rFont val="Calibri (Body)"/>
      </rPr>
      <t xml:space="preserve"> </t>
    </r>
    <r>
      <rPr>
        <sz val="12"/>
        <color theme="1"/>
        <rFont val="Calibri (Body)"/>
      </rPr>
      <t xml:space="preserve"> In 2023, there were zero new drains adopted. </t>
    </r>
  </si>
  <si>
    <r>
      <t xml:space="preserve">The Town of Milton participates with other Chittenden County Towns to provide financial assistance for operation of the regionalal Rethink Runoff campaign.  </t>
    </r>
    <r>
      <rPr>
        <sz val="12"/>
        <color theme="1"/>
        <rFont val="Calibri (Body)"/>
      </rPr>
      <t>The annual participation dues for this effort is $7,000.</t>
    </r>
    <r>
      <rPr>
        <sz val="12"/>
        <rFont val="Calibri"/>
        <family val="2"/>
        <scheme val="minor"/>
      </rPr>
      <t xml:space="preserve">  The annual report from Rethink Runoff is attached to this annual report, and provides the annual number of site visits to the Rethink Runoff website, and other metrics concerning the public outreach efforts.  </t>
    </r>
  </si>
  <si>
    <t xml:space="preserve">The Town has participated in and provided financial support for the Rethink Runoff Stream Team effort through the CCRPC, and which is coordinated through the Winooski Natural Resources Conservation District.  The annual report from the Rethink Runoff Stream Team is attached.  Additionally, Milton is coordinating with the Stream Team to plan the construction of a rain garden that will engage community volunteers. In 2023, there were zero new drains adopted. </t>
  </si>
  <si>
    <r>
      <t>Milton develop</t>
    </r>
    <r>
      <rPr>
        <sz val="12"/>
        <color theme="1"/>
        <rFont val="Calibri"/>
        <family val="2"/>
        <scheme val="minor"/>
      </rPr>
      <t xml:space="preserve">ed and passed an Illicit Discharge and Stormwater Connection Ordinance in February, 2007, including enforcement procedures.  </t>
    </r>
    <r>
      <rPr>
        <sz val="12"/>
        <color theme="1"/>
        <rFont val="Calibri (Body)"/>
      </rPr>
      <t>In 2023, there were no illicit discharges discovered by town</t>
    </r>
    <r>
      <rPr>
        <sz val="12"/>
        <color theme="1"/>
        <rFont val="Calibri"/>
        <family val="2"/>
        <scheme val="minor"/>
      </rPr>
      <t xml:space="preserve"> personnel.  </t>
    </r>
  </si>
  <si>
    <t>No relevant projects were completed in Milton in 2023.</t>
  </si>
  <si>
    <t>None of these inspections were completed in 2023.</t>
  </si>
  <si>
    <t xml:space="preserve">In 2017, the town hired a consultant to do over 50 catch basin and outfall inspections.  We are still working to correct these.  Additionally, we clean catch basins and culverts as problems are identified by us or residents.  The Town has a "Report a Concern" application on our website, where residents can let us no of problems we may not have seen.  </t>
  </si>
  <si>
    <r>
      <rPr>
        <sz val="12"/>
        <color theme="1"/>
        <rFont val="Calibri"/>
        <family val="2"/>
        <scheme val="minor"/>
      </rPr>
      <t xml:space="preserve">Here is the link to Milton's Stormwater Management Program Webpage: </t>
    </r>
    <r>
      <rPr>
        <u/>
        <sz val="12"/>
        <color theme="1"/>
        <rFont val="Calibri"/>
        <family val="2"/>
        <scheme val="minor"/>
      </rPr>
      <t xml:space="preserve"> https://www.miltonvt.gov/163/Stormwater-Management-Program.</t>
    </r>
    <r>
      <rPr>
        <sz val="12"/>
        <color theme="1"/>
        <rFont val="Calibri"/>
        <family val="2"/>
        <scheme val="minor"/>
      </rPr>
      <t xml:space="preserve">  </t>
    </r>
    <r>
      <rPr>
        <sz val="12"/>
        <color theme="1"/>
        <rFont val="Calibri (Body)"/>
      </rPr>
      <t xml:space="preserve">There were 196 visits to the Town of Milton Stormwater Page in 2023. </t>
    </r>
  </si>
  <si>
    <t>27 projects were reviewed by DRB &amp; TAC(DPW) with varying disturbances, 20 projects reviewed by P&amp;Z staff with &lt;1 acre disturbance or for their sketch review</t>
  </si>
  <si>
    <t>9 projects were reviewed by P&amp;Z staff through Minor Site Plans; 17 single family dwelling zoning permits were reviewed by the Zoning Administrator, and 14 zoning permits (28 duplex units) were reviewed by the Zoning Administrator.</t>
  </si>
  <si>
    <t xml:space="preserve">The Town of Milton hired Krebs and Lansing in the fall of 2023 to design and manage construction for all Phase 1 projects in the Town's PCP.  The Town is using the nearly $700,000 awarded to them through State MS4 appropriations to fund these and the majority of Phase 2 projects between now and Summer 2026.  Our goal is to be contructing at least one project in 2024 with the realization that 2025 is the mostly  likely timeline to do the Phase 1 construction. </t>
  </si>
  <si>
    <t>Based on past water quality monitoring results, DPW submitted a Landfill Post Closure Certification Application to ANR in 2020, seeking to reduce water quality monitoring to once per year, instead of twice per year.  The last Landfill Water Quality Monitoring Report was completed in September 2023.</t>
  </si>
  <si>
    <t>No - we will review once Stormwater Utility is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</si>
</sst>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theme="2" tint="-0.499984740745262"/>
      <name val="Calibri"/>
      <family val="2"/>
      <scheme val="minor"/>
    </font>
    <font>
      <sz val="11"/>
      <color rgb="FF000000"/>
      <name val="Calibri"/>
      <family val="2"/>
      <scheme val="minor"/>
    </font>
    <font>
      <sz val="11"/>
      <color rgb="FFC00000"/>
      <name val="Calibri"/>
      <family val="2"/>
      <scheme val="minor"/>
    </font>
    <font>
      <b/>
      <i/>
      <sz val="11"/>
      <color theme="1"/>
      <name val="Calibri"/>
      <family val="2"/>
      <scheme val="minor"/>
    </font>
    <font>
      <sz val="12"/>
      <name val="Calibri"/>
      <family val="2"/>
      <scheme val="minor"/>
    </font>
    <font>
      <b/>
      <sz val="12"/>
      <color rgb="FFFF0000"/>
      <name val="Calibri (Body)"/>
    </font>
    <font>
      <u/>
      <sz val="11"/>
      <color theme="10"/>
      <name val="Calibri"/>
      <family val="2"/>
      <scheme val="minor"/>
    </font>
    <font>
      <u/>
      <sz val="12"/>
      <color theme="1"/>
      <name val="Calibri"/>
      <family val="2"/>
      <scheme val="minor"/>
    </font>
    <font>
      <sz val="12"/>
      <color theme="1"/>
      <name val="Calibri (Body)"/>
    </font>
    <font>
      <sz val="12"/>
      <color theme="1" tint="0.499984740745262"/>
      <name val="Calibri"/>
      <family val="2"/>
      <scheme val="minor"/>
    </font>
    <font>
      <sz val="12"/>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cellStyleXfs>
  <cellXfs count="90">
    <xf numFmtId="0" fontId="0" fillId="0" borderId="0" xfId="0"/>
    <xf numFmtId="0" fontId="0" fillId="0" borderId="1" xfId="0" applyBorder="1"/>
    <xf numFmtId="0" fontId="0" fillId="0" borderId="1" xfId="0" applyBorder="1" applyAlignment="1">
      <alignment wrapText="1"/>
    </xf>
    <xf numFmtId="6" fontId="5" fillId="0" borderId="1" xfId="0" applyNumberFormat="1" applyFont="1" applyBorder="1" applyAlignment="1">
      <alignment wrapText="1"/>
    </xf>
    <xf numFmtId="0" fontId="8" fillId="0" borderId="0" xfId="0" applyFont="1"/>
    <xf numFmtId="0" fontId="0" fillId="0" borderId="6" xfId="0"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7" fillId="0" borderId="1" xfId="0" applyFont="1" applyBorder="1" applyAlignment="1">
      <alignment wrapText="1"/>
    </xf>
    <xf numFmtId="0" fontId="7" fillId="0" borderId="1" xfId="0" applyFont="1" applyBorder="1"/>
    <xf numFmtId="0" fontId="3"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11" fillId="0" borderId="0" xfId="0" applyFont="1" applyAlignment="1">
      <alignment horizontal="left"/>
    </xf>
    <xf numFmtId="0" fontId="9" fillId="0" borderId="0" xfId="0" applyFont="1"/>
    <xf numFmtId="0" fontId="12" fillId="0" borderId="1" xfId="0" applyFont="1" applyBorder="1" applyAlignment="1">
      <alignment wrapText="1"/>
    </xf>
    <xf numFmtId="0" fontId="10" fillId="2" borderId="0" xfId="0" applyFont="1" applyFill="1"/>
    <xf numFmtId="0" fontId="4" fillId="2" borderId="2" xfId="0" applyFont="1" applyFill="1" applyBorder="1"/>
    <xf numFmtId="0" fontId="4" fillId="2" borderId="3" xfId="0" applyFont="1" applyFill="1" applyBorder="1"/>
    <xf numFmtId="0" fontId="4" fillId="2" borderId="4" xfId="0" applyFont="1" applyFill="1" applyBorder="1"/>
    <xf numFmtId="0" fontId="3" fillId="3" borderId="2" xfId="0" applyFont="1" applyFill="1" applyBorder="1" applyAlignment="1">
      <alignment wrapText="1"/>
    </xf>
    <xf numFmtId="0" fontId="0" fillId="3" borderId="1" xfId="0" applyFill="1" applyBorder="1" applyAlignment="1">
      <alignment vertical="center" wrapText="1"/>
    </xf>
    <xf numFmtId="0" fontId="13"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3"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3"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5" fillId="0" borderId="1" xfId="0" applyFont="1" applyBorder="1" applyAlignment="1">
      <alignment vertical="top"/>
    </xf>
    <xf numFmtId="0" fontId="5" fillId="0" borderId="1" xfId="0" applyFont="1" applyBorder="1" applyAlignment="1">
      <alignment vertical="top" wrapText="1"/>
    </xf>
    <xf numFmtId="0" fontId="0" fillId="3" borderId="1" xfId="0" applyFill="1" applyBorder="1" applyAlignment="1">
      <alignment vertical="top" wrapText="1"/>
    </xf>
    <xf numFmtId="0" fontId="0" fillId="3" borderId="1" xfId="0" applyFill="1" applyBorder="1" applyAlignment="1">
      <alignment horizontal="left" vertical="top" wrapText="1"/>
    </xf>
    <xf numFmtId="0" fontId="2" fillId="0" borderId="1" xfId="0" applyFont="1" applyBorder="1" applyAlignment="1">
      <alignment horizontal="left" vertical="center" wrapText="1"/>
    </xf>
    <xf numFmtId="6" fontId="16" fillId="0" borderId="1" xfId="0" applyNumberFormat="1" applyFont="1" applyBorder="1" applyAlignment="1">
      <alignment vertical="center" wrapText="1"/>
    </xf>
    <xf numFmtId="0" fontId="16" fillId="0" borderId="1" xfId="0" applyFont="1" applyBorder="1" applyAlignment="1">
      <alignment vertical="center" wrapText="1"/>
    </xf>
    <xf numFmtId="0" fontId="2" fillId="0" borderId="1" xfId="0" applyFont="1" applyBorder="1" applyAlignment="1">
      <alignment vertical="center" wrapText="1"/>
    </xf>
    <xf numFmtId="0" fontId="16" fillId="4" borderId="1" xfId="0" applyFont="1" applyFill="1" applyBorder="1" applyAlignment="1">
      <alignment vertical="center" wrapText="1"/>
    </xf>
    <xf numFmtId="0" fontId="2" fillId="0" borderId="1" xfId="0" applyFont="1" applyBorder="1" applyAlignment="1">
      <alignment vertical="center"/>
    </xf>
    <xf numFmtId="0" fontId="0" fillId="3" borderId="1" xfId="0" applyFill="1" applyBorder="1" applyAlignment="1">
      <alignment horizontal="left" vertical="center" wrapText="1"/>
    </xf>
    <xf numFmtId="0" fontId="19" fillId="0" borderId="0" xfId="1" applyFont="1" applyAlignment="1">
      <alignment vertical="center" wrapText="1"/>
    </xf>
    <xf numFmtId="0" fontId="2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xf numFmtId="6" fontId="21" fillId="0" borderId="1" xfId="0" applyNumberFormat="1" applyFont="1"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wrapText="1"/>
    </xf>
    <xf numFmtId="0" fontId="6" fillId="0" borderId="1" xfId="0" applyFont="1" applyBorder="1"/>
    <xf numFmtId="0" fontId="6" fillId="0" borderId="1" xfId="0" applyFont="1" applyBorder="1" applyAlignment="1">
      <alignment wrapText="1"/>
    </xf>
    <xf numFmtId="0" fontId="3" fillId="3" borderId="1" xfId="0" applyFont="1" applyFill="1" applyBorder="1"/>
    <xf numFmtId="0" fontId="0" fillId="3" borderId="1" xfId="0" applyFill="1" applyBorder="1" applyAlignment="1">
      <alignment vertical="center"/>
    </xf>
    <xf numFmtId="0" fontId="0" fillId="0" borderId="1" xfId="0" applyBorder="1" applyAlignment="1">
      <alignment horizontal="right" vertical="center" wrapText="1"/>
    </xf>
    <xf numFmtId="0" fontId="0" fillId="0" borderId="1" xfId="0" applyBorder="1" applyAlignment="1">
      <alignment horizontal="right" vertical="center"/>
    </xf>
    <xf numFmtId="10" fontId="0" fillId="3" borderId="1" xfId="0" applyNumberFormat="1" applyFill="1" applyBorder="1" applyAlignment="1">
      <alignment horizontal="right" vertical="center"/>
    </xf>
    <xf numFmtId="0" fontId="0" fillId="3" borderId="1" xfId="0" applyFill="1" applyBorder="1" applyAlignment="1">
      <alignment horizontal="right" vertical="center"/>
    </xf>
    <xf numFmtId="0" fontId="0" fillId="2" borderId="1" xfId="0" applyFill="1" applyBorder="1" applyAlignment="1">
      <alignment horizontal="right" vertical="center"/>
    </xf>
    <xf numFmtId="9" fontId="0" fillId="3" borderId="1" xfId="0" applyNumberFormat="1" applyFill="1" applyBorder="1" applyAlignment="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3" borderId="2" xfId="0" applyFill="1" applyBorder="1" applyAlignment="1">
      <alignment vertical="center"/>
    </xf>
    <xf numFmtId="0" fontId="0" fillId="4" borderId="1" xfId="0" applyFill="1" applyBorder="1" applyAlignment="1">
      <alignment horizontal="right" vertical="center" wrapText="1"/>
    </xf>
    <xf numFmtId="0" fontId="7" fillId="0" borderId="1" xfId="0" applyFont="1" applyBorder="1" applyAlignment="1">
      <alignment vertical="center" wrapText="1"/>
    </xf>
    <xf numFmtId="0" fontId="22" fillId="0" borderId="0" xfId="0" applyFont="1" applyAlignment="1">
      <alignment wrapText="1"/>
    </xf>
    <xf numFmtId="0" fontId="0" fillId="0" borderId="1" xfId="0" applyFont="1" applyBorder="1" applyAlignment="1">
      <alignment vertical="center" wrapText="1"/>
    </xf>
    <xf numFmtId="6" fontId="0" fillId="0" borderId="1" xfId="0" applyNumberFormat="1" applyFont="1" applyBorder="1" applyAlignment="1">
      <alignment vertical="center" wrapText="1"/>
    </xf>
    <xf numFmtId="0" fontId="3" fillId="3" borderId="1" xfId="0" applyFont="1" applyFill="1" applyBorder="1" applyAlignment="1">
      <alignment horizontal="left" vertical="top"/>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4" xfId="0" applyFont="1" applyFill="1" applyBorder="1" applyAlignment="1">
      <alignment horizontal="center" vertical="top"/>
    </xf>
    <xf numFmtId="0" fontId="7" fillId="2" borderId="5"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1" xfId="0" applyFont="1" applyFill="1" applyBorder="1" applyAlignment="1">
      <alignment horizontal="left"/>
    </xf>
    <xf numFmtId="0" fontId="14" fillId="0" borderId="0" xfId="0" applyFont="1" applyAlignment="1">
      <alignment horizontal="left" vertical="top" wrapText="1"/>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4"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iltonvt.gov/163/Stormwater-Management-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zoomScale="80" zoomScaleNormal="80" workbookViewId="0">
      <pane ySplit="2" topLeftCell="A3" activePane="bottomLeft" state="frozen"/>
      <selection pane="bottomLeft" sqref="A1:G1"/>
    </sheetView>
  </sheetViews>
  <sheetFormatPr baseColWidth="10" defaultColWidth="8.83203125" defaultRowHeight="15" x14ac:dyDescent="0.2"/>
  <cols>
    <col min="1" max="1" width="9.6640625" style="7" customWidth="1"/>
    <col min="2" max="2" width="45.5" style="6" customWidth="1"/>
    <col min="3" max="3" width="29" customWidth="1"/>
    <col min="4" max="4" width="111.83203125" customWidth="1"/>
    <col min="5" max="5" width="21.5" customWidth="1"/>
    <col min="6" max="6" width="28.1640625" customWidth="1"/>
    <col min="7" max="7" width="22" customWidth="1"/>
  </cols>
  <sheetData>
    <row r="1" spans="1:7" ht="19" x14ac:dyDescent="0.2">
      <c r="A1" s="80" t="s">
        <v>85</v>
      </c>
      <c r="B1" s="80"/>
      <c r="C1" s="80"/>
      <c r="D1" s="80"/>
      <c r="E1" s="80"/>
      <c r="F1" s="80"/>
      <c r="G1" s="80"/>
    </row>
    <row r="2" spans="1:7" s="4" customFormat="1" ht="60" x14ac:dyDescent="0.25">
      <c r="A2" s="11" t="s">
        <v>71</v>
      </c>
      <c r="B2" s="11" t="s">
        <v>76</v>
      </c>
      <c r="C2" s="12" t="s">
        <v>22</v>
      </c>
      <c r="D2" s="12" t="s">
        <v>101</v>
      </c>
      <c r="E2" s="72" t="s">
        <v>113</v>
      </c>
      <c r="F2" s="72" t="s">
        <v>99</v>
      </c>
      <c r="G2" s="11" t="s">
        <v>100</v>
      </c>
    </row>
    <row r="3" spans="1:7" ht="19" x14ac:dyDescent="0.2">
      <c r="A3" s="77" t="s">
        <v>0</v>
      </c>
      <c r="B3" s="78"/>
      <c r="C3" s="78"/>
      <c r="D3" s="78"/>
      <c r="E3" s="78"/>
      <c r="F3" s="78"/>
      <c r="G3" s="79"/>
    </row>
    <row r="4" spans="1:7" ht="51" x14ac:dyDescent="0.2">
      <c r="A4" s="13" t="s">
        <v>42</v>
      </c>
      <c r="B4" s="14" t="s">
        <v>21</v>
      </c>
      <c r="C4" s="42" t="s">
        <v>150</v>
      </c>
      <c r="D4" s="49" t="s">
        <v>238</v>
      </c>
      <c r="E4" s="44" t="s">
        <v>147</v>
      </c>
      <c r="F4" s="45" t="s">
        <v>151</v>
      </c>
      <c r="G4" s="45" t="s">
        <v>147</v>
      </c>
    </row>
    <row r="5" spans="1:7" ht="68" x14ac:dyDescent="0.2">
      <c r="A5" s="13" t="s">
        <v>43</v>
      </c>
      <c r="B5" s="14" t="s">
        <v>72</v>
      </c>
      <c r="C5" s="42" t="s">
        <v>152</v>
      </c>
      <c r="D5" s="44" t="s">
        <v>231</v>
      </c>
      <c r="E5" s="44" t="s">
        <v>147</v>
      </c>
      <c r="F5" s="44" t="s">
        <v>153</v>
      </c>
      <c r="G5" s="45" t="s">
        <v>147</v>
      </c>
    </row>
    <row r="6" spans="1:7" ht="85" x14ac:dyDescent="0.2">
      <c r="A6" s="13" t="s">
        <v>44</v>
      </c>
      <c r="B6" s="48" t="s">
        <v>73</v>
      </c>
      <c r="C6" s="42" t="s">
        <v>144</v>
      </c>
      <c r="D6" s="43" t="s">
        <v>232</v>
      </c>
      <c r="E6" s="44" t="s">
        <v>145</v>
      </c>
      <c r="F6" s="44" t="s">
        <v>146</v>
      </c>
      <c r="G6" s="45" t="s">
        <v>147</v>
      </c>
    </row>
    <row r="7" spans="1:7" ht="16" x14ac:dyDescent="0.2">
      <c r="A7" s="13"/>
      <c r="B7" s="15" t="s">
        <v>77</v>
      </c>
      <c r="C7" s="1"/>
      <c r="D7" s="3"/>
      <c r="E7" s="1"/>
      <c r="F7" s="1"/>
      <c r="G7" s="1"/>
    </row>
    <row r="8" spans="1:7" ht="19" x14ac:dyDescent="0.2">
      <c r="A8" s="77" t="s">
        <v>1</v>
      </c>
      <c r="B8" s="78"/>
      <c r="C8" s="78"/>
      <c r="D8" s="78"/>
      <c r="E8" s="78"/>
      <c r="F8" s="78"/>
      <c r="G8" s="79"/>
    </row>
    <row r="9" spans="1:7" ht="153" x14ac:dyDescent="0.2">
      <c r="A9" s="13" t="s">
        <v>45</v>
      </c>
      <c r="B9" s="48" t="s">
        <v>74</v>
      </c>
      <c r="C9" s="42" t="s">
        <v>148</v>
      </c>
      <c r="D9" s="45" t="s">
        <v>233</v>
      </c>
      <c r="E9" s="46" t="s">
        <v>145</v>
      </c>
      <c r="F9" s="45" t="s">
        <v>149</v>
      </c>
      <c r="G9" s="47" t="s">
        <v>147</v>
      </c>
    </row>
    <row r="10" spans="1:7" ht="16" x14ac:dyDescent="0.2">
      <c r="A10" s="13"/>
      <c r="B10" s="15" t="s">
        <v>77</v>
      </c>
      <c r="C10" s="1"/>
      <c r="D10" s="3"/>
      <c r="E10" s="1"/>
      <c r="F10" s="1"/>
      <c r="G10" s="1"/>
    </row>
    <row r="11" spans="1:7" ht="19" x14ac:dyDescent="0.2">
      <c r="A11" s="77" t="s">
        <v>2</v>
      </c>
      <c r="B11" s="78"/>
      <c r="C11" s="78"/>
      <c r="D11" s="78"/>
      <c r="E11" s="78"/>
      <c r="F11" s="78"/>
      <c r="G11" s="79"/>
    </row>
    <row r="12" spans="1:7" ht="102" x14ac:dyDescent="0.2">
      <c r="A12" s="13" t="s">
        <v>46</v>
      </c>
      <c r="B12" s="26" t="s">
        <v>23</v>
      </c>
      <c r="C12" s="42" t="s">
        <v>156</v>
      </c>
      <c r="D12" s="43" t="s">
        <v>157</v>
      </c>
      <c r="E12" s="47" t="s">
        <v>147</v>
      </c>
      <c r="F12" s="45" t="s">
        <v>158</v>
      </c>
      <c r="G12" s="45" t="s">
        <v>147</v>
      </c>
    </row>
    <row r="13" spans="1:7" ht="51" x14ac:dyDescent="0.2">
      <c r="A13" s="13" t="s">
        <v>47</v>
      </c>
      <c r="B13" s="14" t="s">
        <v>24</v>
      </c>
      <c r="C13" s="42" t="s">
        <v>154</v>
      </c>
      <c r="D13" s="44" t="s">
        <v>234</v>
      </c>
      <c r="E13" s="45" t="s">
        <v>147</v>
      </c>
      <c r="F13" s="45" t="s">
        <v>155</v>
      </c>
      <c r="G13" s="45" t="s">
        <v>147</v>
      </c>
    </row>
    <row r="14" spans="1:7" ht="68" x14ac:dyDescent="0.2">
      <c r="A14" s="13" t="s">
        <v>48</v>
      </c>
      <c r="B14" s="14" t="s">
        <v>25</v>
      </c>
      <c r="C14" s="42" t="s">
        <v>159</v>
      </c>
      <c r="D14" s="44" t="s">
        <v>160</v>
      </c>
      <c r="E14" s="45" t="s">
        <v>147</v>
      </c>
      <c r="F14" s="45" t="s">
        <v>161</v>
      </c>
      <c r="G14" s="45" t="s">
        <v>147</v>
      </c>
    </row>
    <row r="15" spans="1:7" ht="85" x14ac:dyDescent="0.2">
      <c r="A15" s="13" t="s">
        <v>49</v>
      </c>
      <c r="B15" s="14" t="s">
        <v>26</v>
      </c>
      <c r="C15" s="42" t="s">
        <v>162</v>
      </c>
      <c r="D15" s="44" t="s">
        <v>163</v>
      </c>
      <c r="E15" s="45" t="s">
        <v>147</v>
      </c>
      <c r="F15" s="45" t="s">
        <v>164</v>
      </c>
      <c r="G15" s="45" t="s">
        <v>147</v>
      </c>
    </row>
    <row r="16" spans="1:7" ht="16" x14ac:dyDescent="0.2">
      <c r="A16" s="76" t="s">
        <v>50</v>
      </c>
      <c r="B16" s="14" t="s">
        <v>27</v>
      </c>
      <c r="C16" s="42"/>
      <c r="D16" s="50"/>
      <c r="E16" s="47"/>
      <c r="F16" s="47"/>
      <c r="G16" s="47"/>
    </row>
    <row r="17" spans="1:7" ht="51" x14ac:dyDescent="0.2">
      <c r="A17" s="76"/>
      <c r="B17" s="16" t="s">
        <v>5</v>
      </c>
      <c r="C17" s="42" t="s">
        <v>165</v>
      </c>
      <c r="D17" s="44" t="s">
        <v>237</v>
      </c>
      <c r="E17" s="45" t="s">
        <v>147</v>
      </c>
      <c r="F17" s="45" t="s">
        <v>164</v>
      </c>
      <c r="G17" s="45" t="s">
        <v>147</v>
      </c>
    </row>
    <row r="18" spans="1:7" ht="16" x14ac:dyDescent="0.2">
      <c r="A18" s="76"/>
      <c r="B18" s="16" t="s">
        <v>29</v>
      </c>
      <c r="C18" s="51"/>
      <c r="D18" s="50"/>
      <c r="E18" s="47"/>
      <c r="F18" s="47"/>
      <c r="G18" s="47"/>
    </row>
    <row r="19" spans="1:7" ht="16" x14ac:dyDescent="0.2">
      <c r="A19" s="76"/>
      <c r="B19" s="16" t="s">
        <v>28</v>
      </c>
      <c r="C19" s="51"/>
      <c r="D19" s="50"/>
      <c r="E19" s="47"/>
      <c r="F19" s="47"/>
      <c r="G19" s="47"/>
    </row>
    <row r="20" spans="1:7" ht="17" x14ac:dyDescent="0.2">
      <c r="A20" s="76"/>
      <c r="B20" s="16" t="s">
        <v>3</v>
      </c>
      <c r="C20" s="51"/>
      <c r="D20" s="44" t="s">
        <v>166</v>
      </c>
      <c r="E20" s="47"/>
      <c r="F20" s="47"/>
      <c r="G20" s="47"/>
    </row>
    <row r="21" spans="1:7" ht="17" x14ac:dyDescent="0.2">
      <c r="A21" s="76"/>
      <c r="B21" s="16" t="s">
        <v>4</v>
      </c>
      <c r="C21" s="45"/>
      <c r="D21" s="45" t="s">
        <v>166</v>
      </c>
      <c r="E21" s="47"/>
      <c r="F21" s="47"/>
      <c r="G21" s="47"/>
    </row>
    <row r="22" spans="1:7" ht="51" x14ac:dyDescent="0.2">
      <c r="A22" s="13"/>
      <c r="B22" s="15" t="s">
        <v>77</v>
      </c>
      <c r="C22" s="45" t="s">
        <v>167</v>
      </c>
      <c r="D22" s="45" t="s">
        <v>168</v>
      </c>
      <c r="E22" s="45" t="s">
        <v>147</v>
      </c>
      <c r="F22" s="45" t="s">
        <v>164</v>
      </c>
      <c r="G22" s="45" t="s">
        <v>147</v>
      </c>
    </row>
    <row r="23" spans="1:7" ht="19" x14ac:dyDescent="0.2">
      <c r="A23" s="77" t="s">
        <v>6</v>
      </c>
      <c r="B23" s="78"/>
      <c r="C23" s="78"/>
      <c r="D23" s="78"/>
      <c r="E23" s="78"/>
      <c r="F23" s="78"/>
      <c r="G23" s="79"/>
    </row>
    <row r="24" spans="1:7" ht="272" x14ac:dyDescent="0.2">
      <c r="A24" s="76" t="s">
        <v>51</v>
      </c>
      <c r="B24" s="14" t="s">
        <v>30</v>
      </c>
      <c r="C24" s="42" t="s">
        <v>169</v>
      </c>
      <c r="D24" s="45" t="s">
        <v>170</v>
      </c>
      <c r="E24" s="44" t="s">
        <v>147</v>
      </c>
      <c r="F24" s="44" t="s">
        <v>164</v>
      </c>
      <c r="G24" s="44" t="s">
        <v>147</v>
      </c>
    </row>
    <row r="25" spans="1:7" ht="17" x14ac:dyDescent="0.2">
      <c r="A25" s="76"/>
      <c r="B25" s="16" t="s">
        <v>31</v>
      </c>
      <c r="C25" s="45" t="s">
        <v>171</v>
      </c>
      <c r="D25" s="45" t="s">
        <v>172</v>
      </c>
      <c r="E25" s="47" t="s">
        <v>147</v>
      </c>
      <c r="F25" s="47"/>
      <c r="G25" s="47"/>
    </row>
    <row r="26" spans="1:7" ht="68" x14ac:dyDescent="0.2">
      <c r="A26" s="13" t="s">
        <v>53</v>
      </c>
      <c r="B26" s="15" t="s">
        <v>52</v>
      </c>
      <c r="C26" s="45" t="s">
        <v>173</v>
      </c>
      <c r="D26" s="45" t="s">
        <v>174</v>
      </c>
      <c r="E26" s="47" t="s">
        <v>147</v>
      </c>
      <c r="F26" s="45" t="s">
        <v>175</v>
      </c>
      <c r="G26" s="47" t="s">
        <v>147</v>
      </c>
    </row>
    <row r="27" spans="1:7" ht="34" x14ac:dyDescent="0.2">
      <c r="A27" s="76" t="s">
        <v>54</v>
      </c>
      <c r="B27" s="15" t="s">
        <v>36</v>
      </c>
      <c r="C27" s="42" t="s">
        <v>176</v>
      </c>
      <c r="D27" s="73" t="s">
        <v>239</v>
      </c>
      <c r="E27" s="47" t="s">
        <v>147</v>
      </c>
      <c r="F27" s="47" t="s">
        <v>164</v>
      </c>
      <c r="G27" s="47" t="s">
        <v>147</v>
      </c>
    </row>
    <row r="28" spans="1:7" ht="34" x14ac:dyDescent="0.2">
      <c r="A28" s="76"/>
      <c r="B28" s="16" t="s">
        <v>55</v>
      </c>
      <c r="C28" s="51"/>
      <c r="D28" s="73" t="s">
        <v>240</v>
      </c>
      <c r="E28" s="47" t="s">
        <v>147</v>
      </c>
      <c r="F28" s="47"/>
      <c r="G28" s="47" t="s">
        <v>147</v>
      </c>
    </row>
    <row r="29" spans="1:7" ht="16" x14ac:dyDescent="0.2">
      <c r="A29" s="13"/>
      <c r="B29" s="15" t="s">
        <v>77</v>
      </c>
      <c r="C29" s="52"/>
      <c r="D29" s="53"/>
      <c r="E29" s="52"/>
      <c r="F29" s="52"/>
      <c r="G29" s="52"/>
    </row>
    <row r="30" spans="1:7" ht="19" x14ac:dyDescent="0.2">
      <c r="A30" s="77" t="s">
        <v>7</v>
      </c>
      <c r="B30" s="78"/>
      <c r="C30" s="78"/>
      <c r="D30" s="78"/>
      <c r="E30" s="78"/>
      <c r="F30" s="78"/>
      <c r="G30" s="79"/>
    </row>
    <row r="31" spans="1:7" ht="80" x14ac:dyDescent="0.2">
      <c r="A31" s="13" t="s">
        <v>37</v>
      </c>
      <c r="B31" s="14" t="s">
        <v>32</v>
      </c>
      <c r="C31" s="42" t="s">
        <v>177</v>
      </c>
      <c r="D31" s="44" t="s">
        <v>178</v>
      </c>
      <c r="E31" s="45" t="s">
        <v>147</v>
      </c>
      <c r="F31" s="45" t="s">
        <v>164</v>
      </c>
      <c r="G31" s="45" t="s">
        <v>147</v>
      </c>
    </row>
    <row r="32" spans="1:7" ht="51" x14ac:dyDescent="0.2">
      <c r="A32" s="76" t="s">
        <v>38</v>
      </c>
      <c r="B32" s="14" t="s">
        <v>75</v>
      </c>
      <c r="C32" s="42" t="s">
        <v>179</v>
      </c>
      <c r="D32" s="45" t="s">
        <v>180</v>
      </c>
      <c r="E32" s="45" t="s">
        <v>147</v>
      </c>
      <c r="F32" s="45" t="s">
        <v>164</v>
      </c>
      <c r="G32" s="45" t="s">
        <v>147</v>
      </c>
    </row>
    <row r="33" spans="1:7" ht="30" customHeight="1" x14ac:dyDescent="0.2">
      <c r="A33" s="76"/>
      <c r="B33" s="16" t="s">
        <v>34</v>
      </c>
      <c r="C33" s="45" t="s">
        <v>181</v>
      </c>
      <c r="D33" s="45" t="s">
        <v>182</v>
      </c>
      <c r="E33" s="45" t="s">
        <v>147</v>
      </c>
      <c r="F33" s="45" t="s">
        <v>164</v>
      </c>
      <c r="G33" s="45" t="s">
        <v>147</v>
      </c>
    </row>
    <row r="34" spans="1:7" ht="62.25" customHeight="1" x14ac:dyDescent="0.2">
      <c r="A34" s="13" t="s">
        <v>39</v>
      </c>
      <c r="B34" s="15" t="s">
        <v>33</v>
      </c>
      <c r="C34" s="42" t="s">
        <v>183</v>
      </c>
      <c r="D34" s="45" t="s">
        <v>184</v>
      </c>
      <c r="E34" s="45" t="s">
        <v>147</v>
      </c>
      <c r="F34" s="45" t="s">
        <v>164</v>
      </c>
      <c r="G34" s="45" t="s">
        <v>147</v>
      </c>
    </row>
    <row r="35" spans="1:7" ht="170" x14ac:dyDescent="0.2">
      <c r="A35" s="76" t="s">
        <v>41</v>
      </c>
      <c r="B35" s="48" t="s">
        <v>56</v>
      </c>
      <c r="C35" s="42" t="s">
        <v>185</v>
      </c>
      <c r="D35" s="45" t="s">
        <v>235</v>
      </c>
      <c r="E35" s="45" t="s">
        <v>147</v>
      </c>
      <c r="F35" s="45" t="s">
        <v>164</v>
      </c>
      <c r="G35" s="45" t="s">
        <v>147</v>
      </c>
    </row>
    <row r="36" spans="1:7" ht="17" x14ac:dyDescent="0.2">
      <c r="A36" s="76"/>
      <c r="B36" s="15" t="s">
        <v>57</v>
      </c>
      <c r="C36" s="45" t="s">
        <v>186</v>
      </c>
      <c r="D36" s="45" t="s">
        <v>236</v>
      </c>
      <c r="E36" s="45" t="s">
        <v>147</v>
      </c>
      <c r="F36" s="45" t="s">
        <v>164</v>
      </c>
      <c r="G36" s="45" t="s">
        <v>147</v>
      </c>
    </row>
    <row r="37" spans="1:7" ht="85" x14ac:dyDescent="0.2">
      <c r="A37" s="13" t="s">
        <v>40</v>
      </c>
      <c r="B37" s="14" t="s">
        <v>35</v>
      </c>
      <c r="C37" s="42" t="s">
        <v>187</v>
      </c>
      <c r="D37" s="45" t="s">
        <v>188</v>
      </c>
      <c r="E37" s="45" t="s">
        <v>147</v>
      </c>
      <c r="F37" s="45" t="s">
        <v>164</v>
      </c>
      <c r="G37" s="45" t="s">
        <v>147</v>
      </c>
    </row>
    <row r="38" spans="1:7" ht="16" x14ac:dyDescent="0.2">
      <c r="A38" s="13"/>
      <c r="B38" s="15" t="s">
        <v>77</v>
      </c>
      <c r="C38" s="1"/>
      <c r="D38" s="3"/>
      <c r="E38" s="1"/>
      <c r="F38" s="1"/>
      <c r="G38" s="1"/>
    </row>
    <row r="39" spans="1:7" ht="19" x14ac:dyDescent="0.2">
      <c r="A39" s="77" t="s">
        <v>8</v>
      </c>
      <c r="B39" s="78"/>
      <c r="C39" s="78"/>
      <c r="D39" s="78"/>
      <c r="E39" s="78"/>
      <c r="F39" s="78"/>
      <c r="G39" s="79"/>
    </row>
    <row r="40" spans="1:7" ht="51" x14ac:dyDescent="0.2">
      <c r="A40" s="13" t="s">
        <v>58</v>
      </c>
      <c r="B40" s="14" t="s">
        <v>59</v>
      </c>
      <c r="C40" s="44" t="s">
        <v>189</v>
      </c>
      <c r="D40" s="43" t="s">
        <v>190</v>
      </c>
      <c r="E40" s="44" t="s">
        <v>147</v>
      </c>
      <c r="F40" s="44" t="s">
        <v>191</v>
      </c>
      <c r="G40" s="44" t="s">
        <v>147</v>
      </c>
    </row>
    <row r="41" spans="1:7" ht="170" x14ac:dyDescent="0.2">
      <c r="A41" s="76" t="s">
        <v>60</v>
      </c>
      <c r="B41" s="26" t="s">
        <v>61</v>
      </c>
      <c r="C41" s="44" t="s">
        <v>192</v>
      </c>
      <c r="D41" s="44" t="s">
        <v>193</v>
      </c>
      <c r="E41" s="44" t="s">
        <v>147</v>
      </c>
      <c r="F41" s="44" t="s">
        <v>194</v>
      </c>
      <c r="G41" s="44" t="s">
        <v>147</v>
      </c>
    </row>
    <row r="42" spans="1:7" ht="17" x14ac:dyDescent="0.2">
      <c r="A42" s="76"/>
      <c r="B42" s="16" t="s">
        <v>81</v>
      </c>
      <c r="C42" s="45"/>
      <c r="D42" s="44" t="s">
        <v>82</v>
      </c>
      <c r="E42" s="47"/>
      <c r="F42" s="47"/>
      <c r="G42" s="54"/>
    </row>
    <row r="43" spans="1:7" ht="17" x14ac:dyDescent="0.2">
      <c r="A43" s="76"/>
      <c r="B43" s="16" t="s">
        <v>83</v>
      </c>
      <c r="C43" s="45"/>
      <c r="D43" s="44" t="s">
        <v>82</v>
      </c>
      <c r="E43" s="47"/>
      <c r="F43" s="47"/>
      <c r="G43" s="54"/>
    </row>
    <row r="44" spans="1:7" ht="51" x14ac:dyDescent="0.2">
      <c r="A44" s="76"/>
      <c r="B44" s="16" t="s">
        <v>84</v>
      </c>
      <c r="C44" s="45"/>
      <c r="D44" s="44" t="s">
        <v>195</v>
      </c>
      <c r="E44" s="44" t="s">
        <v>147</v>
      </c>
      <c r="F44" s="44" t="s">
        <v>191</v>
      </c>
      <c r="G44" s="44" t="s">
        <v>147</v>
      </c>
    </row>
    <row r="45" spans="1:7" ht="17" x14ac:dyDescent="0.2">
      <c r="A45" s="76"/>
      <c r="B45" s="16" t="s">
        <v>62</v>
      </c>
      <c r="C45" s="45"/>
      <c r="D45" s="44" t="s">
        <v>65</v>
      </c>
      <c r="E45" s="47"/>
      <c r="F45" s="47"/>
      <c r="G45" s="54"/>
    </row>
    <row r="46" spans="1:7" ht="17" x14ac:dyDescent="0.2">
      <c r="A46" s="76"/>
      <c r="B46" s="16" t="s">
        <v>63</v>
      </c>
      <c r="C46" s="45"/>
      <c r="D46" s="44" t="s">
        <v>65</v>
      </c>
      <c r="E46" s="47"/>
      <c r="F46" s="47"/>
      <c r="G46" s="54"/>
    </row>
    <row r="47" spans="1:7" ht="17" x14ac:dyDescent="0.2">
      <c r="A47" s="76"/>
      <c r="B47" s="16" t="s">
        <v>64</v>
      </c>
      <c r="C47" s="45"/>
      <c r="D47" s="44" t="s">
        <v>65</v>
      </c>
      <c r="E47" s="47"/>
      <c r="F47" s="47"/>
      <c r="G47" s="54"/>
    </row>
    <row r="48" spans="1:7" ht="187" x14ac:dyDescent="0.2">
      <c r="A48" s="13" t="s">
        <v>66</v>
      </c>
      <c r="B48" s="26" t="s">
        <v>78</v>
      </c>
      <c r="C48" s="42" t="s">
        <v>196</v>
      </c>
      <c r="D48" s="44" t="s">
        <v>197</v>
      </c>
      <c r="E48" s="44" t="s">
        <v>147</v>
      </c>
      <c r="F48" s="45" t="s">
        <v>242</v>
      </c>
      <c r="G48" s="44" t="s">
        <v>147</v>
      </c>
    </row>
    <row r="49" spans="1:7" ht="68" x14ac:dyDescent="0.2">
      <c r="A49" s="13" t="s">
        <v>67</v>
      </c>
      <c r="B49" s="14" t="s">
        <v>68</v>
      </c>
      <c r="C49" s="42" t="s">
        <v>198</v>
      </c>
      <c r="D49" s="44" t="s">
        <v>199</v>
      </c>
      <c r="E49" s="44" t="s">
        <v>147</v>
      </c>
      <c r="F49" s="44" t="s">
        <v>191</v>
      </c>
      <c r="G49" s="44" t="s">
        <v>147</v>
      </c>
    </row>
    <row r="50" spans="1:7" ht="51" x14ac:dyDescent="0.2">
      <c r="A50" s="13" t="s">
        <v>69</v>
      </c>
      <c r="B50" s="14" t="s">
        <v>70</v>
      </c>
      <c r="C50" s="42" t="s">
        <v>200</v>
      </c>
      <c r="D50" s="44" t="s">
        <v>201</v>
      </c>
      <c r="E50" s="44" t="s">
        <v>147</v>
      </c>
      <c r="F50" s="44" t="s">
        <v>202</v>
      </c>
      <c r="G50" s="44" t="s">
        <v>147</v>
      </c>
    </row>
    <row r="51" spans="1:7" ht="16" x14ac:dyDescent="0.2">
      <c r="A51" s="13"/>
      <c r="B51" s="15" t="s">
        <v>77</v>
      </c>
      <c r="C51" s="1"/>
      <c r="D51" s="3"/>
      <c r="E51" s="1"/>
      <c r="F51" s="1"/>
      <c r="G51" s="1"/>
    </row>
    <row r="52" spans="1:7" ht="19.5" customHeight="1" x14ac:dyDescent="0.2"/>
  </sheetData>
  <mergeCells count="13">
    <mergeCell ref="A3:G3"/>
    <mergeCell ref="A8:G8"/>
    <mergeCell ref="A11:G11"/>
    <mergeCell ref="A23:G23"/>
    <mergeCell ref="A1:G1"/>
    <mergeCell ref="A41:A47"/>
    <mergeCell ref="A32:A33"/>
    <mergeCell ref="A27:A28"/>
    <mergeCell ref="A24:A25"/>
    <mergeCell ref="A16:A21"/>
    <mergeCell ref="A35:A36"/>
    <mergeCell ref="A30:G30"/>
    <mergeCell ref="A39:G39"/>
  </mergeCells>
  <hyperlinks>
    <hyperlink ref="D4" r:id="rId1" display="https://www.miltonvt.gov/163/Stormwater-Management-Program" xr:uid="{20BCEA7F-4AA3-2245-B0FD-92D2113049C7}"/>
  </hyperlinks>
  <pageMargins left="0.7" right="0.7" top="0.75" bottom="0.75" header="0.3" footer="0.3"/>
  <pageSetup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31"/>
  <sheetViews>
    <sheetView tabSelected="1" workbookViewId="0">
      <selection activeCell="B6" sqref="B6"/>
    </sheetView>
  </sheetViews>
  <sheetFormatPr baseColWidth="10" defaultColWidth="8.83203125" defaultRowHeight="15" x14ac:dyDescent="0.2"/>
  <cols>
    <col min="1" max="1" width="41.83203125" customWidth="1"/>
    <col min="2" max="2" width="77.6640625" bestFit="1" customWidth="1"/>
  </cols>
  <sheetData>
    <row r="1" spans="1:2" ht="19" x14ac:dyDescent="0.2">
      <c r="A1" s="81" t="s">
        <v>107</v>
      </c>
      <c r="B1" s="81"/>
    </row>
    <row r="2" spans="1:2" ht="16" x14ac:dyDescent="0.2">
      <c r="A2" s="14" t="s">
        <v>97</v>
      </c>
      <c r="B2" s="20" t="s">
        <v>203</v>
      </c>
    </row>
    <row r="3" spans="1:2" ht="32" x14ac:dyDescent="0.2">
      <c r="A3" s="14" t="s">
        <v>98</v>
      </c>
      <c r="B3" s="55" t="s">
        <v>147</v>
      </c>
    </row>
    <row r="4" spans="1:2" ht="32" x14ac:dyDescent="0.2">
      <c r="A4" s="14" t="s">
        <v>102</v>
      </c>
      <c r="B4" s="56" t="s">
        <v>204</v>
      </c>
    </row>
    <row r="5" spans="1:2" ht="32" x14ac:dyDescent="0.2">
      <c r="A5" s="14" t="s">
        <v>132</v>
      </c>
      <c r="B5" s="75">
        <v>400000</v>
      </c>
    </row>
    <row r="6" spans="1:2" ht="48" customHeight="1" x14ac:dyDescent="0.2">
      <c r="A6" s="14" t="s">
        <v>103</v>
      </c>
      <c r="B6" s="1"/>
    </row>
    <row r="8" spans="1:2" ht="19" x14ac:dyDescent="0.25">
      <c r="A8" s="82" t="s">
        <v>108</v>
      </c>
      <c r="B8" s="82"/>
    </row>
    <row r="9" spans="1:2" x14ac:dyDescent="0.2">
      <c r="A9" s="59" t="s">
        <v>109</v>
      </c>
      <c r="B9" s="1" t="s">
        <v>205</v>
      </c>
    </row>
    <row r="10" spans="1:2" x14ac:dyDescent="0.2">
      <c r="A10" s="17" t="s">
        <v>110</v>
      </c>
      <c r="B10" s="57" t="s">
        <v>206</v>
      </c>
    </row>
    <row r="11" spans="1:2" x14ac:dyDescent="0.2">
      <c r="A11" s="17" t="s">
        <v>111</v>
      </c>
      <c r="B11" s="1" t="s">
        <v>207</v>
      </c>
    </row>
    <row r="12" spans="1:2" x14ac:dyDescent="0.2">
      <c r="A12" s="17" t="s">
        <v>112</v>
      </c>
      <c r="B12" s="1" t="s">
        <v>208</v>
      </c>
    </row>
    <row r="13" spans="1:2" ht="30" customHeight="1" x14ac:dyDescent="0.2">
      <c r="A13" s="60" t="s">
        <v>103</v>
      </c>
      <c r="B13" s="1"/>
    </row>
    <row r="15" spans="1:2" x14ac:dyDescent="0.2">
      <c r="A15" s="59" t="s">
        <v>217</v>
      </c>
      <c r="B15" s="1" t="s">
        <v>209</v>
      </c>
    </row>
    <row r="16" spans="1:2" x14ac:dyDescent="0.2">
      <c r="A16" s="17" t="s">
        <v>110</v>
      </c>
      <c r="B16" s="57" t="s">
        <v>206</v>
      </c>
    </row>
    <row r="17" spans="1:2" x14ac:dyDescent="0.2">
      <c r="A17" s="17" t="s">
        <v>111</v>
      </c>
      <c r="B17" s="1" t="s">
        <v>207</v>
      </c>
    </row>
    <row r="18" spans="1:2" x14ac:dyDescent="0.2">
      <c r="A18" s="17" t="s">
        <v>112</v>
      </c>
      <c r="B18" s="1" t="s">
        <v>208</v>
      </c>
    </row>
    <row r="19" spans="1:2" x14ac:dyDescent="0.2">
      <c r="A19" s="17" t="s">
        <v>103</v>
      </c>
      <c r="B19" s="1"/>
    </row>
    <row r="21" spans="1:2" x14ac:dyDescent="0.2">
      <c r="A21" s="59" t="s">
        <v>217</v>
      </c>
      <c r="B21" s="1" t="s">
        <v>210</v>
      </c>
    </row>
    <row r="22" spans="1:2" x14ac:dyDescent="0.2">
      <c r="A22" s="17" t="s">
        <v>110</v>
      </c>
      <c r="B22" s="57" t="s">
        <v>211</v>
      </c>
    </row>
    <row r="23" spans="1:2" x14ac:dyDescent="0.2">
      <c r="A23" s="17" t="s">
        <v>111</v>
      </c>
      <c r="B23" s="1" t="s">
        <v>212</v>
      </c>
    </row>
    <row r="24" spans="1:2" ht="80" x14ac:dyDescent="0.2">
      <c r="A24" s="60" t="s">
        <v>112</v>
      </c>
      <c r="B24" s="55" t="s">
        <v>213</v>
      </c>
    </row>
    <row r="25" spans="1:2" x14ac:dyDescent="0.2">
      <c r="A25" s="17" t="s">
        <v>103</v>
      </c>
      <c r="B25" s="1"/>
    </row>
    <row r="27" spans="1:2" x14ac:dyDescent="0.2">
      <c r="A27" s="59" t="s">
        <v>217</v>
      </c>
      <c r="B27" s="1" t="s">
        <v>214</v>
      </c>
    </row>
    <row r="28" spans="1:2" ht="32" x14ac:dyDescent="0.2">
      <c r="A28" s="17" t="s">
        <v>110</v>
      </c>
      <c r="B28" s="58" t="s">
        <v>215</v>
      </c>
    </row>
    <row r="29" spans="1:2" ht="32" x14ac:dyDescent="0.2">
      <c r="A29" s="60" t="s">
        <v>111</v>
      </c>
      <c r="B29" s="55" t="s">
        <v>216</v>
      </c>
    </row>
    <row r="30" spans="1:2" ht="16" x14ac:dyDescent="0.2">
      <c r="A30" s="60" t="s">
        <v>112</v>
      </c>
      <c r="B30" s="55" t="s">
        <v>147</v>
      </c>
    </row>
    <row r="31" spans="1:2" x14ac:dyDescent="0.2">
      <c r="A31" s="17" t="s">
        <v>103</v>
      </c>
      <c r="B31" s="1"/>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A15" sqref="A15"/>
    </sheetView>
  </sheetViews>
  <sheetFormatPr baseColWidth="10" defaultColWidth="8.83203125" defaultRowHeight="15" x14ac:dyDescent="0.2"/>
  <cols>
    <col min="1" max="1" width="28.83203125" style="9" customWidth="1"/>
    <col min="2" max="4" width="26.6640625" customWidth="1"/>
    <col min="5" max="5" width="9.1640625" customWidth="1"/>
    <col min="6" max="6" width="42.6640625" bestFit="1" customWidth="1"/>
    <col min="7" max="7" width="21" customWidth="1"/>
    <col min="8" max="8" width="7.83203125" customWidth="1"/>
    <col min="9" max="9" width="23.5" customWidth="1"/>
    <col min="10" max="10" width="13.6640625" customWidth="1"/>
    <col min="11" max="11" width="9" customWidth="1"/>
    <col min="12" max="12" width="7.83203125" customWidth="1"/>
    <col min="13" max="13" width="11" bestFit="1" customWidth="1"/>
  </cols>
  <sheetData>
    <row r="1" spans="1:13" ht="19" x14ac:dyDescent="0.25">
      <c r="A1" s="21" t="s">
        <v>10</v>
      </c>
      <c r="B1" s="21"/>
      <c r="C1" s="21"/>
      <c r="D1" s="21"/>
      <c r="E1" s="21"/>
      <c r="F1" s="21"/>
      <c r="G1" s="21"/>
      <c r="H1" s="21"/>
      <c r="I1" s="21"/>
      <c r="J1" s="21"/>
      <c r="K1" s="21"/>
      <c r="L1" s="21"/>
      <c r="M1" s="21"/>
    </row>
    <row r="2" spans="1:13" ht="16" x14ac:dyDescent="0.2">
      <c r="A2" s="18" t="s">
        <v>86</v>
      </c>
    </row>
    <row r="4" spans="1:13" ht="16" x14ac:dyDescent="0.2">
      <c r="A4" s="22" t="s">
        <v>87</v>
      </c>
      <c r="B4" s="23"/>
      <c r="C4" s="23"/>
      <c r="D4" s="24"/>
      <c r="E4" s="5"/>
      <c r="F4" s="83" t="s">
        <v>114</v>
      </c>
      <c r="G4" s="84"/>
      <c r="I4" s="85" t="s">
        <v>20</v>
      </c>
      <c r="J4" s="85"/>
      <c r="K4" s="85"/>
      <c r="L4" s="85"/>
      <c r="M4" s="85"/>
    </row>
    <row r="5" spans="1:13" ht="32" x14ac:dyDescent="0.2">
      <c r="A5" s="25" t="s">
        <v>115</v>
      </c>
      <c r="B5" s="61" t="s">
        <v>227</v>
      </c>
      <c r="C5" s="8"/>
      <c r="D5" s="8"/>
      <c r="E5" s="5"/>
      <c r="F5" s="17" t="s">
        <v>129</v>
      </c>
      <c r="G5" s="1"/>
      <c r="I5" s="17"/>
      <c r="J5" s="26" t="s">
        <v>116</v>
      </c>
      <c r="K5" s="26" t="s">
        <v>117</v>
      </c>
      <c r="L5" s="26" t="s">
        <v>19</v>
      </c>
      <c r="M5" s="27" t="s">
        <v>118</v>
      </c>
    </row>
    <row r="6" spans="1:13" ht="32" x14ac:dyDescent="0.2">
      <c r="A6" s="28" t="s">
        <v>119</v>
      </c>
      <c r="B6" s="71" t="s">
        <v>218</v>
      </c>
      <c r="C6" s="29"/>
      <c r="D6" s="29"/>
      <c r="E6" s="5"/>
      <c r="F6" s="17" t="s">
        <v>130</v>
      </c>
      <c r="G6" s="54">
        <v>40</v>
      </c>
      <c r="I6" s="26" t="s">
        <v>17</v>
      </c>
      <c r="J6" s="30">
        <v>0.01</v>
      </c>
      <c r="K6" s="30">
        <v>0.03</v>
      </c>
      <c r="L6" s="30">
        <v>0.05</v>
      </c>
      <c r="M6" s="30">
        <v>0.17</v>
      </c>
    </row>
    <row r="7" spans="1:13" ht="48" x14ac:dyDescent="0.2">
      <c r="A7" s="48" t="s">
        <v>120</v>
      </c>
      <c r="B7" s="61" t="s">
        <v>226</v>
      </c>
      <c r="C7" s="29"/>
      <c r="D7" s="29"/>
      <c r="E7" s="5"/>
      <c r="F7" s="17" t="s">
        <v>12</v>
      </c>
      <c r="G7" s="54" t="s">
        <v>147</v>
      </c>
      <c r="I7" s="27" t="s">
        <v>18</v>
      </c>
      <c r="J7" s="31">
        <v>0.02</v>
      </c>
      <c r="K7" s="31">
        <v>0.04</v>
      </c>
      <c r="L7" s="31">
        <v>0.08</v>
      </c>
      <c r="M7" s="30">
        <v>0.17</v>
      </c>
    </row>
    <row r="8" spans="1:13" ht="32" x14ac:dyDescent="0.2">
      <c r="A8" s="70" t="s">
        <v>9</v>
      </c>
      <c r="B8" s="62" t="s">
        <v>219</v>
      </c>
      <c r="C8" s="29"/>
      <c r="D8" s="29"/>
      <c r="E8" s="5"/>
      <c r="F8" s="17" t="s">
        <v>11</v>
      </c>
      <c r="G8" s="54" t="s">
        <v>221</v>
      </c>
      <c r="I8" s="26" t="s">
        <v>121</v>
      </c>
      <c r="J8" s="31">
        <v>0.02</v>
      </c>
      <c r="K8" s="31">
        <v>0.08</v>
      </c>
      <c r="L8" s="31">
        <v>0.1</v>
      </c>
      <c r="M8" s="30">
        <v>0.17</v>
      </c>
    </row>
    <row r="9" spans="1:13" ht="16" x14ac:dyDescent="0.2">
      <c r="A9" s="32" t="s">
        <v>16</v>
      </c>
      <c r="B9" s="61" t="s">
        <v>18</v>
      </c>
      <c r="C9" s="29"/>
      <c r="D9" s="29"/>
      <c r="E9" s="5"/>
      <c r="F9" s="17" t="s">
        <v>13</v>
      </c>
      <c r="G9" s="54" t="s">
        <v>221</v>
      </c>
    </row>
    <row r="10" spans="1:13" x14ac:dyDescent="0.2">
      <c r="A10" s="28" t="s">
        <v>122</v>
      </c>
      <c r="B10" s="62" t="s">
        <v>220</v>
      </c>
      <c r="C10" s="29"/>
      <c r="D10" s="29"/>
      <c r="E10" s="5"/>
      <c r="F10" s="17" t="s">
        <v>15</v>
      </c>
      <c r="G10" s="54" t="s">
        <v>221</v>
      </c>
    </row>
    <row r="11" spans="1:13" ht="32" x14ac:dyDescent="0.2">
      <c r="A11" s="15" t="s">
        <v>123</v>
      </c>
      <c r="B11" s="62" t="s">
        <v>221</v>
      </c>
      <c r="C11" s="29"/>
      <c r="D11" s="29"/>
      <c r="F11" s="17" t="s">
        <v>14</v>
      </c>
      <c r="G11" s="54" t="s">
        <v>221</v>
      </c>
    </row>
    <row r="12" spans="1:13" ht="14.5" customHeight="1" x14ac:dyDescent="0.2">
      <c r="A12" s="28" t="s">
        <v>124</v>
      </c>
      <c r="B12" s="63" t="str">
        <f>IFERROR(VLOOKUP(B9,$I$5:$M$8,MATCH(#REF!,$I$5:$M$5,0),FALSE)*IF(ISBLANK(B10)=TRUE,1,(1-IF(B10&gt;=2010,0,(2010-B10)*0.1)))*IF(ISBLANK(B11),1,B11/12),"")</f>
        <v/>
      </c>
      <c r="C12" s="33" t="str">
        <f t="shared" ref="C12:D12" si="0">IFERROR(VLOOKUP(C9,$I$5:$M$8,MATCH(C8,$I$5:$M$5,0),FALSE)*IF(ISBLANK(C10)=TRUE,1,(1-IF(C10&gt;=2010,0,(2010-C10)*0.1)))*IF(ISBLANK(C11),1,C11/12),"")</f>
        <v/>
      </c>
      <c r="D12" s="33" t="str">
        <f t="shared" si="0"/>
        <v/>
      </c>
      <c r="F12" s="10"/>
    </row>
    <row r="13" spans="1:13" ht="32" x14ac:dyDescent="0.2">
      <c r="A13" s="15" t="s">
        <v>125</v>
      </c>
      <c r="B13" s="64" t="str">
        <f>IFERROR(B7*B12,"")</f>
        <v/>
      </c>
      <c r="C13" s="34" t="str">
        <f t="shared" ref="C13:D13" si="1">IFERROR(C7*C12,"")</f>
        <v/>
      </c>
      <c r="D13" s="34" t="str">
        <f t="shared" si="1"/>
        <v/>
      </c>
      <c r="F13" s="86" t="s">
        <v>131</v>
      </c>
      <c r="G13" s="86"/>
    </row>
    <row r="14" spans="1:13" x14ac:dyDescent="0.2">
      <c r="A14" s="35" t="s">
        <v>126</v>
      </c>
      <c r="B14" s="65"/>
      <c r="C14" s="36"/>
      <c r="D14" s="36"/>
      <c r="F14" s="86"/>
      <c r="G14" s="86"/>
    </row>
    <row r="15" spans="1:13" ht="32" x14ac:dyDescent="0.2">
      <c r="A15" s="15" t="s">
        <v>127</v>
      </c>
      <c r="B15" s="62" t="s">
        <v>222</v>
      </c>
      <c r="C15" s="1"/>
      <c r="D15" s="1"/>
      <c r="F15" s="86"/>
      <c r="G15" s="86"/>
    </row>
    <row r="16" spans="1:13" x14ac:dyDescent="0.2">
      <c r="A16" s="28" t="s">
        <v>124</v>
      </c>
      <c r="B16" s="66">
        <v>0.02</v>
      </c>
      <c r="C16" s="37">
        <v>0.02</v>
      </c>
      <c r="D16" s="37">
        <v>0.02</v>
      </c>
    </row>
    <row r="17" spans="1:4" ht="32" x14ac:dyDescent="0.2">
      <c r="A17" s="15" t="s">
        <v>128</v>
      </c>
      <c r="B17" s="62" t="s">
        <v>222</v>
      </c>
      <c r="C17" s="1"/>
      <c r="D17" s="1"/>
    </row>
  </sheetData>
  <mergeCells count="3">
    <mergeCell ref="F4:G4"/>
    <mergeCell ref="I4:M4"/>
    <mergeCell ref="F13:G15"/>
  </mergeCells>
  <dataValidations count="3">
    <dataValidation type="list" allowBlank="1" showInputMessage="1" showErrorMessage="1" sqref="B9" xr:uid="{B6060E27-F249-9A49-BCBF-717D80C65016}">
      <formula1>$I$6:$I$8</formula1>
    </dataValidation>
    <dataValidation type="list" allowBlank="1" showInputMessage="1" showErrorMessage="1" sqref="C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3"/>
  <sheetViews>
    <sheetView zoomScaleNormal="100" workbookViewId="0">
      <selection activeCell="B4" sqref="B4"/>
    </sheetView>
  </sheetViews>
  <sheetFormatPr baseColWidth="10" defaultColWidth="8.83203125" defaultRowHeight="15" x14ac:dyDescent="0.2"/>
  <cols>
    <col min="1" max="1" width="38.5" style="6" customWidth="1"/>
    <col min="2" max="2" width="54.33203125" customWidth="1"/>
    <col min="3" max="3" width="50.1640625" customWidth="1"/>
  </cols>
  <sheetData>
    <row r="1" spans="1:19" ht="19" x14ac:dyDescent="0.25">
      <c r="A1" s="87" t="s">
        <v>88</v>
      </c>
      <c r="B1" s="87"/>
      <c r="C1" s="87"/>
      <c r="D1" s="87"/>
      <c r="E1" s="87"/>
      <c r="F1" s="87"/>
      <c r="G1" s="87"/>
      <c r="H1" s="87"/>
      <c r="I1" s="87"/>
      <c r="J1" s="87"/>
      <c r="K1" s="87"/>
      <c r="L1" s="87"/>
      <c r="M1" s="87"/>
      <c r="N1" s="87"/>
      <c r="O1" s="87"/>
      <c r="P1" s="87"/>
      <c r="Q1" s="87"/>
      <c r="R1" s="87"/>
      <c r="S1" s="87"/>
    </row>
    <row r="2" spans="1:19" x14ac:dyDescent="0.2">
      <c r="A2" s="2"/>
      <c r="B2" s="1" t="s">
        <v>90</v>
      </c>
      <c r="C2" s="1" t="s">
        <v>90</v>
      </c>
    </row>
    <row r="3" spans="1:19" ht="64" x14ac:dyDescent="0.2">
      <c r="A3" s="26" t="s">
        <v>89</v>
      </c>
      <c r="B3" s="55" t="s">
        <v>230</v>
      </c>
      <c r="C3" s="1"/>
      <c r="D3" s="19"/>
    </row>
    <row r="4" spans="1:19" ht="32" x14ac:dyDescent="0.2">
      <c r="A4" s="14" t="s">
        <v>138</v>
      </c>
      <c r="B4" s="39" t="s">
        <v>134</v>
      </c>
      <c r="C4" s="1"/>
      <c r="D4" s="19"/>
    </row>
    <row r="5" spans="1:19" ht="32" x14ac:dyDescent="0.2">
      <c r="A5" s="14" t="s">
        <v>135</v>
      </c>
      <c r="B5" s="1"/>
      <c r="C5" s="1"/>
    </row>
    <row r="6" spans="1:19" ht="32" x14ac:dyDescent="0.2">
      <c r="A6" s="14" t="s">
        <v>79</v>
      </c>
      <c r="B6" s="39" t="s">
        <v>136</v>
      </c>
      <c r="C6" s="1"/>
    </row>
    <row r="8" spans="1:19" ht="19" x14ac:dyDescent="0.25">
      <c r="A8" s="87" t="s">
        <v>80</v>
      </c>
      <c r="B8" s="87"/>
    </row>
    <row r="9" spans="1:19" ht="32" x14ac:dyDescent="0.2">
      <c r="A9" s="14" t="s">
        <v>133</v>
      </c>
      <c r="B9" s="1"/>
      <c r="C9" s="19"/>
    </row>
    <row r="11" spans="1:19" ht="19" x14ac:dyDescent="0.25">
      <c r="A11" s="88" t="s">
        <v>104</v>
      </c>
      <c r="B11" s="89"/>
    </row>
    <row r="12" spans="1:19" ht="48" x14ac:dyDescent="0.2">
      <c r="A12" s="14" t="s">
        <v>106</v>
      </c>
      <c r="B12" s="38" t="s">
        <v>105</v>
      </c>
    </row>
    <row r="13" spans="1:19" ht="33.75" customHeight="1" x14ac:dyDescent="0.2"/>
  </sheetData>
  <mergeCells count="3">
    <mergeCell ref="A1:S1"/>
    <mergeCell ref="A8:B8"/>
    <mergeCell ref="A11:B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6"/>
  <sheetViews>
    <sheetView zoomScaleNormal="100" workbookViewId="0">
      <selection activeCell="B11" sqref="B11"/>
    </sheetView>
  </sheetViews>
  <sheetFormatPr baseColWidth="10" defaultColWidth="8.83203125" defaultRowHeight="15" x14ac:dyDescent="0.2"/>
  <cols>
    <col min="1" max="1" width="53.1640625" customWidth="1"/>
    <col min="2" max="2" width="63.33203125" bestFit="1" customWidth="1"/>
    <col min="4" max="4" width="23.5" customWidth="1"/>
  </cols>
  <sheetData>
    <row r="1" spans="1:3" ht="19" x14ac:dyDescent="0.25">
      <c r="A1" s="82" t="s">
        <v>140</v>
      </c>
      <c r="B1" s="82"/>
    </row>
    <row r="2" spans="1:3" ht="16.5" customHeight="1" x14ac:dyDescent="0.2">
      <c r="A2" s="41" t="s">
        <v>96</v>
      </c>
      <c r="B2" s="1" t="s">
        <v>223</v>
      </c>
      <c r="C2" s="19"/>
    </row>
    <row r="3" spans="1:3" ht="48" x14ac:dyDescent="0.2">
      <c r="A3" s="41" t="s">
        <v>141</v>
      </c>
      <c r="B3" s="55" t="s">
        <v>224</v>
      </c>
      <c r="C3" s="19"/>
    </row>
    <row r="4" spans="1:3" ht="112" x14ac:dyDescent="0.2">
      <c r="A4" s="41" t="s">
        <v>143</v>
      </c>
      <c r="B4" s="74" t="s">
        <v>241</v>
      </c>
      <c r="C4" s="19"/>
    </row>
    <row r="5" spans="1:3" ht="16" x14ac:dyDescent="0.2">
      <c r="A5" s="40" t="s">
        <v>91</v>
      </c>
      <c r="B5" s="54" t="s">
        <v>94</v>
      </c>
    </row>
    <row r="6" spans="1:3" ht="16" x14ac:dyDescent="0.2">
      <c r="A6" s="40" t="s">
        <v>92</v>
      </c>
      <c r="B6" s="54" t="s">
        <v>95</v>
      </c>
    </row>
    <row r="7" spans="1:3" ht="144" x14ac:dyDescent="0.2">
      <c r="A7" s="26" t="s">
        <v>139</v>
      </c>
      <c r="B7" s="55" t="s">
        <v>228</v>
      </c>
    </row>
    <row r="8" spans="1:3" ht="64" x14ac:dyDescent="0.2">
      <c r="A8" s="26" t="s">
        <v>93</v>
      </c>
      <c r="B8" s="55" t="s">
        <v>229</v>
      </c>
    </row>
    <row r="9" spans="1:3" ht="32" x14ac:dyDescent="0.2">
      <c r="A9" s="40" t="s">
        <v>142</v>
      </c>
      <c r="B9" s="54" t="s">
        <v>225</v>
      </c>
    </row>
    <row r="10" spans="1:3" ht="48" x14ac:dyDescent="0.2">
      <c r="A10" s="41" t="s">
        <v>137</v>
      </c>
      <c r="B10" s="54" t="s">
        <v>243</v>
      </c>
    </row>
    <row r="11" spans="1:3" x14ac:dyDescent="0.2">
      <c r="B11" s="67"/>
    </row>
    <row r="12" spans="1:3" x14ac:dyDescent="0.2">
      <c r="B12" s="67"/>
    </row>
    <row r="13" spans="1:3" x14ac:dyDescent="0.2">
      <c r="B13" s="67"/>
    </row>
    <row r="14" spans="1:3" x14ac:dyDescent="0.2">
      <c r="B14" s="68"/>
    </row>
    <row r="15" spans="1:3" x14ac:dyDescent="0.2">
      <c r="B15" s="69"/>
    </row>
    <row r="16" spans="1:3" x14ac:dyDescent="0.2">
      <c r="B16" s="69"/>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Microsoft Office User</cp:lastModifiedBy>
  <cp:lastPrinted>2019-11-06T13:56:43Z</cp:lastPrinted>
  <dcterms:created xsi:type="dcterms:W3CDTF">2017-05-17T15:08:11Z</dcterms:created>
  <dcterms:modified xsi:type="dcterms:W3CDTF">2024-04-01T19:00:39Z</dcterms:modified>
</cp:coreProperties>
</file>