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L:\Water Quality\Stormwater\Reporting\2023\"/>
    </mc:Choice>
  </mc:AlternateContent>
  <xr:revisionPtr revIDLastSave="0" documentId="13_ncr:1_{652806F6-95A3-4D84-923B-58DCA48FA8E0}" xr6:coauthVersionLast="47" xr6:coauthVersionMax="47" xr10:uidLastSave="{00000000-0000-0000-0000-000000000000}"/>
  <bookViews>
    <workbookView xWindow="-120" yWindow="-120" windowWidth="29040" windowHeight="15720" tabRatio="775" xr2:uid="{00000000-000D-0000-FFFF-FFFF00000000}"/>
  </bookViews>
  <sheets>
    <sheet name="MCM Reporting" sheetId="4" r:id="rId1"/>
    <sheet name="Additional Reporting" sheetId="10" r:id="rId2"/>
    <sheet name="NonStructural BMPs" sheetId="5" r:id="rId3"/>
    <sheet name="FRP Implementation" sheetId="9" r:id="rId4"/>
    <sheet name="PCP Development" sheetId="6" r:id="rId5"/>
  </sheets>
  <definedNames>
    <definedName name="_xlnm.Print_Area" localSheetId="1">'Additional Reporting'!$A$1:$B$20</definedName>
    <definedName name="_xlnm.Print_Area" localSheetId="3">'FRP Implementation'!$A$1:$C$12</definedName>
    <definedName name="_xlnm.Print_Area" localSheetId="0">'MCM Reporting'!$A$1:$G$51</definedName>
    <definedName name="_xlnm.Print_Area" localSheetId="2">'NonStructural BMPs'!$A$1:$M$17</definedName>
    <definedName name="_xlnm.Print_Area" localSheetId="4">'PCP Development'!$A$1:$B$10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5" l="1"/>
  <c r="B22" i="5" s="1"/>
  <c r="B23" i="5" s="1"/>
  <c r="D12" i="5" l="1"/>
  <c r="D13" i="5" s="1"/>
  <c r="C12" i="5"/>
  <c r="C13" i="5" s="1"/>
  <c r="B12" i="5"/>
  <c r="B13" i="5" s="1"/>
</calcChain>
</file>

<file path=xl/sharedStrings.xml><?xml version="1.0" encoding="utf-8"?>
<sst xmlns="http://schemas.openxmlformats.org/spreadsheetml/2006/main" count="375" uniqueCount="237">
  <si>
    <t>MM#1: Public Education and Outreach on Stormwater Impacts</t>
  </si>
  <si>
    <t>MM#2: Public Involvement and Participation</t>
  </si>
  <si>
    <t>MM#3: Illicit Discharge Detection and Elimination</t>
  </si>
  <si>
    <t xml:space="preserve">Discharges Detected: </t>
  </si>
  <si>
    <t xml:space="preserve">Discharges Corrected: </t>
  </si>
  <si>
    <t>Outfalls Inspected:</t>
  </si>
  <si>
    <t>MM#4: Construction Site Stormwater Runoff Control</t>
  </si>
  <si>
    <t>MM#5: Post Construction Stormwater Management for New Development and Redevelopment</t>
  </si>
  <si>
    <t>MM#6: Pollution Prevention and Good Housekeeping for Municipal Operations</t>
  </si>
  <si>
    <t>Sweeper Frequency</t>
  </si>
  <si>
    <t>Non Structural BMP Reporting</t>
  </si>
  <si>
    <t xml:space="preserve">Lab where samples were processed </t>
  </si>
  <si>
    <t>Number of sediment samples taken</t>
  </si>
  <si>
    <t>Record the average TP result</t>
  </si>
  <si>
    <t>Please attach results from the lab</t>
  </si>
  <si>
    <t>Was a particle size analysis done?</t>
  </si>
  <si>
    <t>Sweeper Technology</t>
  </si>
  <si>
    <t>Mechanical Broom</t>
  </si>
  <si>
    <t>Vacuum Assisted</t>
  </si>
  <si>
    <t>Weekly</t>
  </si>
  <si>
    <t>Table 3. Phosphorus Reduction Factor</t>
  </si>
  <si>
    <t>Website maintained with locally relevant stormwater information</t>
  </si>
  <si>
    <t>Measurable Goal</t>
  </si>
  <si>
    <t>Develop and maintain a GIS or AutoCAD map of the storm sewers in the regulated MS4 showing all outfalls</t>
  </si>
  <si>
    <t>Develop ordinace or policy prohibiting non-stormwater discharges and implement enforcement procedures</t>
  </si>
  <si>
    <t>Develop and implement a plan to detect and address non-stormwater discharges</t>
  </si>
  <si>
    <t>Inform public on the dangers of illegal discharges</t>
  </si>
  <si>
    <t>Status of monitoring activities:</t>
  </si>
  <si>
    <t>Feet of storwmater drainage pipe inspected:</t>
  </si>
  <si>
    <t>Number of dry-weather samples taken:</t>
  </si>
  <si>
    <t>Develop and implement procedures to ensure that construction activities undertaken by the MS4 are properly permitted</t>
  </si>
  <si>
    <t>Number of permitted MS4 construction projects:</t>
  </si>
  <si>
    <t>Review existing policies to determine effectiveness, consistency with state standards, opportuntities for LID, and opportunties for changes to street and parking requirements; Amend for consistency with state standards</t>
  </si>
  <si>
    <t xml:space="preserve">Number of projects &gt;1ac of disturbance &lt;1ac of impervious: </t>
  </si>
  <si>
    <t>Develop and implement ordinance that regulates earth distrubance &lt;1ac</t>
  </si>
  <si>
    <t>5.d</t>
  </si>
  <si>
    <t>5.e</t>
  </si>
  <si>
    <t>5.f</t>
  </si>
  <si>
    <t>5.g (2)</t>
  </si>
  <si>
    <t>5.g (1)</t>
  </si>
  <si>
    <t>1.c. (1)</t>
  </si>
  <si>
    <t>1.c (2)</t>
  </si>
  <si>
    <t>1.c (3)</t>
  </si>
  <si>
    <t>2.d</t>
  </si>
  <si>
    <t>3.a (1)</t>
  </si>
  <si>
    <t>3.a (2)</t>
  </si>
  <si>
    <t>3.a (3)</t>
  </si>
  <si>
    <t>3.a (4)</t>
  </si>
  <si>
    <t>3.a (6)</t>
  </si>
  <si>
    <t>4.a (1)</t>
  </si>
  <si>
    <t>Review existing policies to determine effectiveness, consistency with state standards; Amend for consistency with state standards</t>
  </si>
  <si>
    <t>4.a (2)</t>
  </si>
  <si>
    <t>4.a (3)</t>
  </si>
  <si>
    <t>Number of projects with &lt;1ac of disturbance subject to MS4 requirements:</t>
  </si>
  <si>
    <t xml:space="preserve">Number of STPs (without state permits) inspected by MS4: </t>
  </si>
  <si>
    <t>6.b (2)</t>
  </si>
  <si>
    <t>Conduct stormwater training for staff</t>
  </si>
  <si>
    <t>6.b (3)</t>
  </si>
  <si>
    <t>Catch basin cleaning</t>
  </si>
  <si>
    <t>Street Sweeping</t>
  </si>
  <si>
    <t>Leaf/organic waste removal program</t>
  </si>
  <si>
    <t>Complete 'Non Structural Tab'</t>
  </si>
  <si>
    <t>6.b (4)</t>
  </si>
  <si>
    <t>6.c</t>
  </si>
  <si>
    <t>Prohibit use of phosphorus containing fertilizers on facility operations unless warranted by a soil test; submit copy of test</t>
  </si>
  <si>
    <t>6.d</t>
  </si>
  <si>
    <t>Participate in the Agency's Municipal Compliance Assistance Program (or other audit program) for municipal garages</t>
  </si>
  <si>
    <t>GP Part 6.2</t>
  </si>
  <si>
    <t>Maintain a program to identify opportunties and provide technical assistance on Low Impact BMPs</t>
  </si>
  <si>
    <t>Participate in a regional stormwater education strategy or develop an MS4 specific program</t>
  </si>
  <si>
    <t>Participate in a regional stormwater public involvement and participation strategy or develop an MS4 specific program</t>
  </si>
  <si>
    <t>Develop and implement procedures to identify projects that disturb &gt;1ac but do not require a state post-construction permit</t>
  </si>
  <si>
    <t>MCM Requirements</t>
  </si>
  <si>
    <t xml:space="preserve">Other </t>
  </si>
  <si>
    <t>Phophorus Control Plan Development</t>
  </si>
  <si>
    <t>Develop and implement procedures for proper disposal of wastes</t>
  </si>
  <si>
    <t>Assessment of ability to meet outstanding schedule items</t>
  </si>
  <si>
    <t>Stream Flow Monitoring</t>
  </si>
  <si>
    <t xml:space="preserve"> STPs constructed, upgraded, &amp; maintained</t>
  </si>
  <si>
    <t>List in BMP tracking table</t>
  </si>
  <si>
    <t>Inspections performed on fleet vehicles, buildings, garages, parks, open spaces</t>
  </si>
  <si>
    <t>Minimum Control Measure Reporting</t>
  </si>
  <si>
    <t>Complete Table 1 or 2, depending on tracking method used by MS4</t>
  </si>
  <si>
    <t>Table 1. Area tracking method</t>
  </si>
  <si>
    <t>Flow Restoration Plan Implementation</t>
  </si>
  <si>
    <t>Summary of actions taken to implement FRP components</t>
  </si>
  <si>
    <t>Extent of street sweeping and catch basin cleaning</t>
  </si>
  <si>
    <t>Extent of stormwater BMP implementation</t>
  </si>
  <si>
    <t>Assessment of the ability to meet outstanding schedule items</t>
  </si>
  <si>
    <t>See 'Non-structural tab'</t>
  </si>
  <si>
    <t>See 'BMP Tracking Table'</t>
  </si>
  <si>
    <t>Road Erosion Inventory (REI)</t>
  </si>
  <si>
    <t>Annual Review of SWMP completed</t>
  </si>
  <si>
    <t>Results of information collected and analyzed, if not included elsewhere</t>
  </si>
  <si>
    <t>Activities planned for next year</t>
  </si>
  <si>
    <t>Proposed change in BMP or measurable goal?</t>
  </si>
  <si>
    <t xml:space="preserve">Description of how requirement was met </t>
  </si>
  <si>
    <t>Notice that permittee is relying on another entity to satisy some of its permit obligations</t>
  </si>
  <si>
    <t>Other information, if applicable</t>
  </si>
  <si>
    <t>Steam Corridor Protection</t>
  </si>
  <si>
    <t xml:space="preserve">Ordinance or regulation adopted to protect and regulate development in sw impaired water stream corridors </t>
  </si>
  <si>
    <t>Additional MS4 Reporting Requirements</t>
  </si>
  <si>
    <t>Impaired Waters Response Plan</t>
  </si>
  <si>
    <t>Impaired Stream</t>
  </si>
  <si>
    <t>Impairment</t>
  </si>
  <si>
    <t>Status of implementation</t>
  </si>
  <si>
    <t>Planned activities for upcoming year</t>
  </si>
  <si>
    <t>List attachments if applicable</t>
  </si>
  <si>
    <t>Table 2. Measurement of material tracking method</t>
  </si>
  <si>
    <t>Sub Area Name (Lake segment, route, etc.)</t>
  </si>
  <si>
    <t>2/year (spring and fall)</t>
  </si>
  <si>
    <t>Monthly</t>
  </si>
  <si>
    <t>4X in the fall</t>
  </si>
  <si>
    <t>Area of streets swept (acres)</t>
  </si>
  <si>
    <t>P Load from Streets where sweeping occurs (kg/year)</t>
  </si>
  <si>
    <t>High Efficiency Regenerative Air-Vacuum</t>
  </si>
  <si>
    <t xml:space="preserve">Year sweeping started </t>
  </si>
  <si>
    <t>If weekly or monthly, number of months streets are swept</t>
  </si>
  <si>
    <t>Phosphorus Credit</t>
  </si>
  <si>
    <t>Phosphrous Reduction from Street Sweeping (kg/year)</t>
  </si>
  <si>
    <t>Catch Basin Cleaning</t>
  </si>
  <si>
    <t>P Load from Streets where catch basin cleaning occurs (kg/year)</t>
  </si>
  <si>
    <t>Phosphrous Reduction from Catch Basin Cleaning(kg/year)</t>
  </si>
  <si>
    <t>Combined dry weight of material collected (kg)</t>
  </si>
  <si>
    <r>
      <rPr>
        <b/>
        <i/>
        <sz val="11"/>
        <color theme="1"/>
        <rFont val="Calibri"/>
        <family val="2"/>
        <scheme val="minor"/>
      </rPr>
      <t>OR</t>
    </r>
    <r>
      <rPr>
        <sz val="11"/>
        <color theme="1"/>
        <rFont val="Calibri"/>
        <family val="2"/>
        <scheme val="minor"/>
      </rPr>
      <t xml:space="preserve"> Cubic yards of material collected</t>
    </r>
  </si>
  <si>
    <t>**There is currently no approved accounting methodology based on weight or volume of material collected.  Should a method be developed, DEC anticipates information like that in Table 2 could be required.</t>
  </si>
  <si>
    <t>Estimated funds spent on stormwater management for the fiscal year*</t>
  </si>
  <si>
    <t xml:space="preserve">* Optional response.  </t>
  </si>
  <si>
    <t>No.</t>
  </si>
  <si>
    <t>Franklin County Stormwater RSEP Report.</t>
  </si>
  <si>
    <t>Same.</t>
  </si>
  <si>
    <t>Franklin County Stormwater is the City/Town RSEP, administered by NRPC.</t>
  </si>
  <si>
    <t>Above.</t>
  </si>
  <si>
    <t>Yes</t>
  </si>
  <si>
    <t>N/A</t>
  </si>
  <si>
    <t>Northwest Regional Planning Commission: MCMs 1 and 2.</t>
  </si>
  <si>
    <t>Adopted as part of Stormwater Management and Operations on 05/14/18.</t>
  </si>
  <si>
    <t>Previously submitted.</t>
  </si>
  <si>
    <t>Complete.</t>
  </si>
  <si>
    <t>City projects follow EPSC guidelines and apply for State or local construction stormwater permits, depending on size of project.</t>
  </si>
  <si>
    <t>N/A.</t>
  </si>
  <si>
    <t>Achieved.</t>
  </si>
  <si>
    <t>Achieved</t>
  </si>
  <si>
    <t>Regular inspections.</t>
  </si>
  <si>
    <t>See below.</t>
  </si>
  <si>
    <t>BMP Tracking Table</t>
  </si>
  <si>
    <t>See Nonstructural tab.</t>
  </si>
  <si>
    <t>Update as needed.</t>
  </si>
  <si>
    <t>This is a standard City policy.  Also included in contracts, when appropriate.</t>
  </si>
  <si>
    <t>Uploaded to 'Municipal Roads General Permit Implementation Table' in Dec. 2019</t>
  </si>
  <si>
    <t>Rugg Brook</t>
  </si>
  <si>
    <t>Stormwater sediment.</t>
  </si>
  <si>
    <t>Stevens Brook</t>
  </si>
  <si>
    <t>Stevens Brook.</t>
  </si>
  <si>
    <t>Rugg Brook.</t>
  </si>
  <si>
    <t>St. Albans Bay</t>
  </si>
  <si>
    <t>Street Area Methdology</t>
  </si>
  <si>
    <t>in feet</t>
  </si>
  <si>
    <t>sq. feet</t>
  </si>
  <si>
    <t>24 miles of street</t>
  </si>
  <si>
    <t>Acres</t>
  </si>
  <si>
    <t>Assumed 8 foot width of swept path.  2X per mile, either side.</t>
  </si>
  <si>
    <t>None.</t>
  </si>
  <si>
    <t>No actionable evidence at this time that schedule cannot be met, but the true feasibility of all BMPs has not yet been tested against realities in the field, including landowner issues, VT DEC permitting conflicts, and final costs.</t>
  </si>
  <si>
    <t>Stream Corridor Rules previously adopted are available at www.stalbansvt.com/stormwater</t>
  </si>
  <si>
    <t>None.  Informed that MCAP no longer exists.</t>
  </si>
  <si>
    <t>Informed by VT DEC staff that MCAP no longer exists.  No replacement program was brought to our attention.</t>
  </si>
  <si>
    <t>Resume similar program, if made available.</t>
  </si>
  <si>
    <t>Final design and permitting for SASH/Nason BMP</t>
  </si>
  <si>
    <t>Additional marketing and educational work.</t>
  </si>
  <si>
    <t>Similar</t>
  </si>
  <si>
    <t>Recruiting volunteers to support projects, promote events, and/or engage the public.</t>
  </si>
  <si>
    <t>See attached IDDE report.</t>
  </si>
  <si>
    <t>IDDE report.</t>
  </si>
  <si>
    <t>Adopt an ordinance or policy that requires projects that disturb &gt;1ac to utilize a combination of structural, non-structural, and low impact BMPs and ensure long-term maintenance.</t>
  </si>
  <si>
    <t>Develop and implement procedures for inspecting projects subject to the MS4's ordinance.</t>
  </si>
  <si>
    <t>Develop and implement procedures to ensure that development activities undertaken by the MS4 are properly permitted.</t>
  </si>
  <si>
    <t>City projects follow guidelines and apply for State or local stormwater management permits, depending on size of project. Typically the only permits needed are State stormwater construction permits, which are obtained.</t>
  </si>
  <si>
    <t>Implement controls for reducing or eliminating the discharge of pollutants from the MS4.</t>
  </si>
  <si>
    <t>5 maintained.</t>
  </si>
  <si>
    <t>Regular maintenance as needed, as per equipment manuals.  Notably, the Johnston Sweeper and the Vac-Con Sewer/Stormwater maintenance truck were inspected and maintained over the winter.</t>
  </si>
  <si>
    <t>One sample in April.</t>
  </si>
  <si>
    <t>www.fcsvt.org</t>
  </si>
  <si>
    <t>Hosting and/or organization of workshops, projects and other events to engage the public.</t>
  </si>
  <si>
    <t>Implementation of new mapping system.</t>
  </si>
  <si>
    <t>Worked with ”Diamond Maps” to integrate our maps into a GIS system.</t>
  </si>
  <si>
    <t>Continue using and building out system.</t>
  </si>
  <si>
    <t>Catch basins stenciled and IDDE information posted.</t>
  </si>
  <si>
    <t>Stencil catch basins.  Continue IDDE information.</t>
  </si>
  <si>
    <t>1 trainings attended.</t>
  </si>
  <si>
    <t>Resume higher training frequency.</t>
  </si>
  <si>
    <t>What is the MS4's overall status in implementing the FRP?</t>
  </si>
  <si>
    <t>Summary of BMP implentation planned for the next calendar year, if any.</t>
  </si>
  <si>
    <t>Does your municipality conduct stream flow monitoring?</t>
  </si>
  <si>
    <t>No</t>
  </si>
  <si>
    <t>Continued design of 74 Lo. Welden St. BMP and completed final design of Lemnah Drive BMP.</t>
  </si>
  <si>
    <t>Final Design of 2 FRPs.</t>
  </si>
  <si>
    <t>Final design of one FRP.</t>
  </si>
  <si>
    <t>Are there any segments on the MRGP Implementation Table portal that are incomplete? If so, please describe how the data will be completed.</t>
  </si>
  <si>
    <t>All segments were previously complete, but online tool is currently showing incomplete.  We believe this is due to a data error, and our consultants will work with DEC to make sure all are returned to complete status.</t>
  </si>
  <si>
    <t>What is the MS4's overall status in implementing the PCP?</t>
  </si>
  <si>
    <t>List of '3 acre sites' that have been taken over by the MS4 in the past calendar year.</t>
  </si>
  <si>
    <t>Has the additional loading from privately owned land associated with the 3-acre sites been addressed in the phosphorus control plan? If not describe the MS4s plan to address the additional target.</t>
  </si>
  <si>
    <t>Final design of three major BMPs, including the 74 Lo. Welden facility.</t>
  </si>
  <si>
    <t>The City's PCP anticipates the loading that will be associated with 3-acre site permits that are likely to be taken over by the City's MS4 permit in the future.  That loading is incpororated in the P target strategy laid out in the PCP.</t>
  </si>
  <si>
    <t>409 site visits and 1,079 page views.</t>
  </si>
  <si>
    <t>324 Visits to technical assistance pages.</t>
  </si>
  <si>
    <t>Total page views to the following pages:  Workshops page: 89, Resources: 65, Issues: 62, Events: 55, Solutions: 53.</t>
  </si>
  <si>
    <t>The City pays $5,000 annually to this effort.  In addiiton to web visits reported above, the RSEP participates in produce of online videos and collaboration with organizations, like the Friends of Northern Lake Champlain.  All in RSEP report attached.  Including 10 brochures distributed, 141 social media posts, 21 News stories and 13 Front Porch Forum posts.</t>
  </si>
  <si>
    <t>346 4th graders participated in Lake Lessons over 5 days from 6 schools in St. Albans City and Town, Swanton, Highgate, Fairfield and Georgia.  There were 5 stations with educational content as well as an opening and closing activity.</t>
  </si>
  <si>
    <t>Butt Litter Pick-up stats: 9 events, 170 participants, 34,483 butts collected.  Outdoor Cleanup Stats: 33 volunteers, 3 truck beds of trash hauled away.</t>
  </si>
  <si>
    <t>218 volunteers attended FCS-led or sponsored events. Partners: FNLC, ECO AmeriCorps, MRBA, FCNRCD, Franklin Grand Isle Tobacco Coalition, St. Albans Museum, LCBP, and VPIRG.</t>
  </si>
  <si>
    <t>Develop IDDE follow-ups and workplan for 2024.</t>
  </si>
  <si>
    <t>Focus on one challenging outfall in 2023</t>
  </si>
  <si>
    <t>Working ongoing to narrow down source of contamination in Outfall 14.  See attached IDDE report.</t>
  </si>
  <si>
    <t>No catch basins stenciled in 2023.  Signage posted at Outfall 14. IDDE updates posted to www.stalbansvt.com/idde</t>
  </si>
  <si>
    <t>Unreported</t>
  </si>
  <si>
    <t>Some camera work for Outfall 14 but clearance challenges encountered.</t>
  </si>
  <si>
    <t>Working on issue at Outfall 14.</t>
  </si>
  <si>
    <t>Working to diagnose source ongoing.</t>
  </si>
  <si>
    <t>Review performed during drafting of local ordinances 2015-2018.  No updates required in 2023.</t>
  </si>
  <si>
    <t>There was none in 2023.</t>
  </si>
  <si>
    <t>STPs incorporated into the MS4</t>
  </si>
  <si>
    <t>1 new in 2023.  3 Pre-existing.</t>
  </si>
  <si>
    <t>Three staff members attended the UVM Seagrant South Burlington Green Stormwater Infrastructure Site Visit Day: maintenance considerations and lessons learned sessions on June 8, 2023.</t>
  </si>
  <si>
    <t>262 CBs inspected/cleaned and 130 yards of sediment collected.</t>
  </si>
  <si>
    <t>1,713 miles swept &amp; 264 yards of debris collected.</t>
  </si>
  <si>
    <t>None in 2023.  However, did collect xmas trees and recycle them.</t>
  </si>
  <si>
    <t>No plans for 2024 as of yet.</t>
  </si>
  <si>
    <t>Submitted with 2019 Report.  No updates in 2023.</t>
  </si>
  <si>
    <t>$288,300 (Stormwater Utility FY2023 budget)</t>
  </si>
  <si>
    <t>Pursue multi-party coordination and funding for SASH/Nason Street BMP.</t>
  </si>
  <si>
    <t>Pursuing implementation of FRP.  Began multi-party coordination for SASH/Nason Street BMP.</t>
  </si>
  <si>
    <t>Pursuing implementation of FRP.  Continued design of 74 Lo. Welden St. BMP, and Lemnah Drive BMP.</t>
  </si>
  <si>
    <t>130 yards from catch basins and 264 yards from street sweeping.</t>
  </si>
  <si>
    <t xml:space="preserve"> Pursue funding and construction of 74 Lo. Welden St. BMP and Lemnah Drive BMP.  Continue conversation with VT DEC about Hungerford land BMP.</t>
  </si>
  <si>
    <t>Roads and Outlets planned for upgrade in calendar 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</si>
</sst>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_);[Red]\(&quot;$&quot;#,##0\)"/>
  </numFmts>
  <fonts count="14" x14ac:knownFonts="1">
    <font>
      <sz val="11"/>
      <color theme="1"/>
      <name val="Calibri"/>
      <family val="2"/>
      <scheme val="minor"/>
    </font>
    <font>
      <b/>
      <sz val="11"/>
      <color theme="1"/>
      <name val="Calibri"/>
      <family val="2"/>
      <scheme val="minor"/>
    </font>
    <font>
      <b/>
      <sz val="12"/>
      <color theme="1"/>
      <name val="Calibri"/>
      <family val="2"/>
      <scheme val="minor"/>
    </font>
    <font>
      <sz val="11"/>
      <color theme="1" tint="0.499984740745262"/>
      <name val="Calibri"/>
      <family val="2"/>
      <scheme val="minor"/>
    </font>
    <font>
      <sz val="11"/>
      <name val="Calibri"/>
      <family val="2"/>
      <scheme val="minor"/>
    </font>
    <font>
      <b/>
      <sz val="14"/>
      <color theme="1"/>
      <name val="Calibri"/>
      <family val="2"/>
      <scheme val="minor"/>
    </font>
    <font>
      <sz val="14"/>
      <color theme="1"/>
      <name val="Calibri"/>
      <family val="2"/>
      <scheme val="minor"/>
    </font>
    <font>
      <sz val="11"/>
      <color rgb="FFFF0000"/>
      <name val="Calibri"/>
      <family val="2"/>
      <scheme val="minor"/>
    </font>
    <font>
      <b/>
      <sz val="14"/>
      <color theme="1"/>
      <name val="Calibri"/>
      <family val="2"/>
    </font>
    <font>
      <sz val="12"/>
      <color theme="1"/>
      <name val="Calibri"/>
      <family val="2"/>
    </font>
    <font>
      <sz val="11"/>
      <color rgb="FF000000"/>
      <name val="Calibri"/>
      <family val="2"/>
      <scheme val="minor"/>
    </font>
    <font>
      <sz val="11"/>
      <color rgb="FFC00000"/>
      <name val="Calibri"/>
      <family val="2"/>
      <scheme val="minor"/>
    </font>
    <font>
      <b/>
      <i/>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theme="4" tint="0.59999389629810485"/>
        <bgColor indexed="64"/>
      </patternFill>
    </fill>
    <fill>
      <patternFill patternType="solid">
        <fgColor theme="4" tint="0.7999816888943144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diagonal/>
    </border>
    <border>
      <left/>
      <right/>
      <top style="thin">
        <color indexed="64"/>
      </top>
      <bottom/>
      <diagonal/>
    </border>
  </borders>
  <cellStyleXfs count="2">
    <xf numFmtId="0" fontId="0" fillId="0" borderId="0"/>
    <xf numFmtId="0" fontId="13" fillId="0" borderId="0" applyNumberFormat="0" applyFill="0" applyBorder="0" applyAlignment="0" applyProtection="0"/>
  </cellStyleXfs>
  <cellXfs count="60">
    <xf numFmtId="0" fontId="0" fillId="0" borderId="0" xfId="0"/>
    <xf numFmtId="0" fontId="0" fillId="0" borderId="1" xfId="0" applyBorder="1"/>
    <xf numFmtId="0" fontId="0" fillId="0" borderId="1" xfId="0" applyBorder="1" applyAlignment="1">
      <alignment wrapText="1"/>
    </xf>
    <xf numFmtId="0" fontId="3" fillId="0" borderId="1" xfId="0" applyFont="1" applyBorder="1" applyAlignment="1">
      <alignment wrapText="1"/>
    </xf>
    <xf numFmtId="6" fontId="3" fillId="0" borderId="1" xfId="0" applyNumberFormat="1" applyFont="1" applyBorder="1" applyAlignment="1">
      <alignment wrapText="1"/>
    </xf>
    <xf numFmtId="0" fontId="6" fillId="0" borderId="0" xfId="0" applyFont="1"/>
    <xf numFmtId="0" fontId="0" fillId="0" borderId="6" xfId="0" applyBorder="1"/>
    <xf numFmtId="0" fontId="3" fillId="0" borderId="1" xfId="0" applyFont="1" applyBorder="1"/>
    <xf numFmtId="0" fontId="0" fillId="0" borderId="0" xfId="0" applyAlignment="1">
      <alignment wrapText="1"/>
    </xf>
    <xf numFmtId="0" fontId="0" fillId="0" borderId="0" xfId="0" applyAlignment="1">
      <alignment vertical="top"/>
    </xf>
    <xf numFmtId="0" fontId="0" fillId="0" borderId="1" xfId="0" applyBorder="1" applyAlignment="1">
      <alignment horizontal="right" wrapText="1"/>
    </xf>
    <xf numFmtId="0" fontId="0" fillId="0" borderId="0" xfId="0" applyAlignment="1">
      <alignment horizontal="left"/>
    </xf>
    <xf numFmtId="0" fontId="0" fillId="0" borderId="7" xfId="0" applyBorder="1"/>
    <xf numFmtId="0" fontId="5" fillId="0" borderId="1" xfId="0" applyFont="1" applyBorder="1" applyAlignment="1">
      <alignment wrapText="1"/>
    </xf>
    <xf numFmtId="0" fontId="5" fillId="0" borderId="1" xfId="0" applyFont="1" applyBorder="1"/>
    <xf numFmtId="0" fontId="1" fillId="3" borderId="1" xfId="0" applyFont="1" applyFill="1" applyBorder="1" applyAlignment="1">
      <alignment vertical="top"/>
    </xf>
    <xf numFmtId="0" fontId="0" fillId="3" borderId="1" xfId="0" applyFill="1" applyBorder="1" applyAlignment="1">
      <alignment wrapText="1"/>
    </xf>
    <xf numFmtId="0" fontId="0" fillId="3" borderId="1" xfId="0" applyFill="1" applyBorder="1" applyAlignment="1">
      <alignment horizontal="left" wrapText="1"/>
    </xf>
    <xf numFmtId="0" fontId="0" fillId="3" borderId="1" xfId="0" applyFill="1" applyBorder="1" applyAlignment="1">
      <alignment horizontal="right" wrapText="1"/>
    </xf>
    <xf numFmtId="0" fontId="0" fillId="3" borderId="1" xfId="0" applyFill="1" applyBorder="1"/>
    <xf numFmtId="0" fontId="9" fillId="0" borderId="0" xfId="0" applyFont="1" applyAlignment="1">
      <alignment horizontal="left"/>
    </xf>
    <xf numFmtId="0" fontId="7" fillId="0" borderId="0" xfId="0" applyFont="1"/>
    <xf numFmtId="0" fontId="8" fillId="2" borderId="0" xfId="0" applyFont="1" applyFill="1"/>
    <xf numFmtId="0" fontId="2" fillId="2" borderId="2" xfId="0" applyFont="1" applyFill="1" applyBorder="1"/>
    <xf numFmtId="0" fontId="2" fillId="2" borderId="3" xfId="0" applyFont="1" applyFill="1" applyBorder="1"/>
    <xf numFmtId="0" fontId="2" fillId="2" borderId="4" xfId="0" applyFont="1" applyFill="1" applyBorder="1"/>
    <xf numFmtId="0" fontId="1" fillId="3" borderId="2" xfId="0" applyFont="1" applyFill="1" applyBorder="1" applyAlignment="1">
      <alignment wrapText="1"/>
    </xf>
    <xf numFmtId="0" fontId="0" fillId="3" borderId="1" xfId="0" applyFill="1" applyBorder="1" applyAlignment="1">
      <alignment vertical="center" wrapText="1"/>
    </xf>
    <xf numFmtId="0" fontId="10" fillId="3" borderId="1" xfId="0" applyFont="1" applyFill="1" applyBorder="1" applyAlignment="1">
      <alignment vertical="center" wrapText="1"/>
    </xf>
    <xf numFmtId="0" fontId="0" fillId="3" borderId="1" xfId="0" applyFill="1" applyBorder="1" applyAlignment="1">
      <alignment horizontal="left"/>
    </xf>
    <xf numFmtId="0" fontId="0" fillId="0" borderId="1" xfId="0" applyBorder="1" applyAlignment="1">
      <alignment horizontal="right"/>
    </xf>
    <xf numFmtId="9" fontId="10" fillId="0" borderId="1" xfId="0" applyNumberFormat="1" applyFont="1" applyBorder="1" applyAlignment="1">
      <alignment vertical="center" wrapText="1"/>
    </xf>
    <xf numFmtId="9" fontId="0" fillId="0" borderId="1" xfId="0" applyNumberFormat="1" applyBorder="1" applyAlignment="1">
      <alignment vertical="center" wrapText="1"/>
    </xf>
    <xf numFmtId="0" fontId="0" fillId="3" borderId="2" xfId="0" applyFill="1" applyBorder="1"/>
    <xf numFmtId="10" fontId="0" fillId="3" borderId="1" xfId="0" applyNumberFormat="1" applyFill="1" applyBorder="1" applyAlignment="1">
      <alignment horizontal="right"/>
    </xf>
    <xf numFmtId="0" fontId="0" fillId="3" borderId="1" xfId="0" applyFill="1" applyBorder="1" applyAlignment="1">
      <alignment horizontal="right"/>
    </xf>
    <xf numFmtId="0" fontId="1" fillId="2" borderId="1" xfId="0" applyFont="1" applyFill="1" applyBorder="1" applyAlignment="1">
      <alignment horizontal="left"/>
    </xf>
    <xf numFmtId="0" fontId="0" fillId="2" borderId="1" xfId="0" applyFill="1" applyBorder="1" applyAlignment="1">
      <alignment horizontal="right"/>
    </xf>
    <xf numFmtId="9" fontId="0" fillId="3" borderId="1" xfId="0" applyNumberFormat="1" applyFill="1" applyBorder="1"/>
    <xf numFmtId="0" fontId="4" fillId="0" borderId="1" xfId="0" applyFont="1" applyBorder="1" applyAlignment="1">
      <alignment wrapText="1"/>
    </xf>
    <xf numFmtId="6" fontId="4" fillId="0" borderId="1" xfId="0" applyNumberFormat="1" applyFont="1" applyBorder="1" applyAlignment="1">
      <alignment wrapText="1"/>
    </xf>
    <xf numFmtId="0" fontId="0" fillId="0" borderId="1" xfId="0" applyBorder="1" applyAlignment="1">
      <alignment vertical="top" wrapText="1"/>
    </xf>
    <xf numFmtId="0" fontId="0" fillId="0" borderId="1" xfId="0" applyBorder="1" applyAlignment="1">
      <alignment horizontal="left" wrapText="1"/>
    </xf>
    <xf numFmtId="0" fontId="13" fillId="0" borderId="0" xfId="1" applyFill="1"/>
    <xf numFmtId="0" fontId="0" fillId="3" borderId="1" xfId="0" applyFill="1" applyBorder="1" applyAlignment="1">
      <alignment horizontal="left" vertical="top" wrapText="1"/>
    </xf>
    <xf numFmtId="0" fontId="0" fillId="3" borderId="1" xfId="0" applyFill="1" applyBorder="1" applyAlignment="1">
      <alignment vertical="top" wrapText="1"/>
    </xf>
    <xf numFmtId="0" fontId="1" fillId="3" borderId="1" xfId="0" applyFont="1" applyFill="1" applyBorder="1" applyAlignment="1">
      <alignment horizontal="left" vertical="top"/>
    </xf>
    <xf numFmtId="0" fontId="5" fillId="2" borderId="2" xfId="0" applyFont="1" applyFill="1" applyBorder="1" applyAlignment="1">
      <alignment horizontal="center" vertical="top"/>
    </xf>
    <xf numFmtId="0" fontId="5" fillId="2" borderId="3" xfId="0" applyFont="1" applyFill="1" applyBorder="1" applyAlignment="1">
      <alignment horizontal="center" vertical="top"/>
    </xf>
    <xf numFmtId="0" fontId="5" fillId="2" borderId="4" xfId="0" applyFont="1" applyFill="1" applyBorder="1" applyAlignment="1">
      <alignment horizontal="center" vertical="top"/>
    </xf>
    <xf numFmtId="0" fontId="5" fillId="2" borderId="5" xfId="0" applyFont="1" applyFill="1" applyBorder="1" applyAlignment="1">
      <alignment horizontal="left" vertical="top"/>
    </xf>
    <xf numFmtId="0" fontId="5" fillId="2" borderId="1" xfId="0" applyFont="1" applyFill="1" applyBorder="1" applyAlignment="1">
      <alignment horizontal="left" vertical="top"/>
    </xf>
    <xf numFmtId="0" fontId="5" fillId="2" borderId="1" xfId="0" applyFont="1" applyFill="1" applyBorder="1" applyAlignment="1">
      <alignment horizontal="left"/>
    </xf>
    <xf numFmtId="0" fontId="2" fillId="2" borderId="2" xfId="0" applyFont="1" applyFill="1" applyBorder="1" applyAlignment="1">
      <alignment horizontal="left"/>
    </xf>
    <xf numFmtId="0" fontId="2" fillId="2" borderId="4" xfId="0" applyFont="1" applyFill="1" applyBorder="1" applyAlignment="1">
      <alignment horizontal="left"/>
    </xf>
    <xf numFmtId="0" fontId="2" fillId="2" borderId="1" xfId="0" applyFont="1" applyFill="1" applyBorder="1" applyAlignment="1">
      <alignment horizontal="left"/>
    </xf>
    <xf numFmtId="0" fontId="11" fillId="0" borderId="0" xfId="0" applyFont="1" applyAlignment="1">
      <alignment horizontal="left" vertical="top" wrapText="1"/>
    </xf>
    <xf numFmtId="0" fontId="5" fillId="2" borderId="1" xfId="0" applyFont="1" applyFill="1" applyBorder="1" applyAlignment="1">
      <alignment horizontal="left" wrapText="1"/>
    </xf>
    <xf numFmtId="0" fontId="5" fillId="2" borderId="2" xfId="0" applyFont="1" applyFill="1" applyBorder="1" applyAlignment="1">
      <alignment horizontal="left" wrapText="1"/>
    </xf>
    <xf numFmtId="0" fontId="5" fillId="2" borderId="4" xfId="0" applyFont="1" applyFill="1" applyBorder="1" applyAlignment="1">
      <alignment horizontal="left"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fcsvt.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G52"/>
  <sheetViews>
    <sheetView showGridLines="0" tabSelected="1" zoomScale="80" zoomScaleNormal="80" workbookViewId="0">
      <pane ySplit="2" topLeftCell="A7" activePane="bottomLeft" state="frozen"/>
      <selection pane="bottomLeft" activeCell="C15" sqref="C15"/>
    </sheetView>
  </sheetViews>
  <sheetFormatPr defaultRowHeight="15" x14ac:dyDescent="0.25"/>
  <cols>
    <col min="1" max="1" width="9.7109375" style="9" customWidth="1"/>
    <col min="2" max="2" width="45.5703125" style="8" customWidth="1"/>
    <col min="3" max="3" width="29" customWidth="1"/>
    <col min="4" max="4" width="111.85546875" customWidth="1"/>
    <col min="5" max="5" width="23.42578125" bestFit="1" customWidth="1"/>
    <col min="6" max="6" width="28.140625" customWidth="1"/>
    <col min="7" max="7" width="22" customWidth="1"/>
  </cols>
  <sheetData>
    <row r="1" spans="1:7" ht="18.75" x14ac:dyDescent="0.25">
      <c r="A1" s="50" t="s">
        <v>81</v>
      </c>
      <c r="B1" s="50"/>
      <c r="C1" s="50"/>
      <c r="D1" s="50"/>
      <c r="E1" s="50"/>
      <c r="F1" s="50"/>
      <c r="G1" s="50"/>
    </row>
    <row r="2" spans="1:7" s="5" customFormat="1" ht="56.25" x14ac:dyDescent="0.3">
      <c r="A2" s="13" t="s">
        <v>67</v>
      </c>
      <c r="B2" s="13" t="s">
        <v>72</v>
      </c>
      <c r="C2" s="14" t="s">
        <v>22</v>
      </c>
      <c r="D2" s="14" t="s">
        <v>96</v>
      </c>
      <c r="E2" s="13" t="s">
        <v>107</v>
      </c>
      <c r="F2" s="13" t="s">
        <v>94</v>
      </c>
      <c r="G2" s="13" t="s">
        <v>95</v>
      </c>
    </row>
    <row r="3" spans="1:7" ht="18.75" x14ac:dyDescent="0.25">
      <c r="A3" s="47" t="s">
        <v>0</v>
      </c>
      <c r="B3" s="48"/>
      <c r="C3" s="48"/>
      <c r="D3" s="48"/>
      <c r="E3" s="48"/>
      <c r="F3" s="48"/>
      <c r="G3" s="49"/>
    </row>
    <row r="4" spans="1:7" ht="45" x14ac:dyDescent="0.25">
      <c r="A4" s="15" t="s">
        <v>40</v>
      </c>
      <c r="B4" s="16" t="s">
        <v>21</v>
      </c>
      <c r="C4" s="2" t="s">
        <v>205</v>
      </c>
      <c r="D4" s="43" t="s">
        <v>182</v>
      </c>
      <c r="E4" s="39" t="s">
        <v>129</v>
      </c>
      <c r="F4" s="2" t="s">
        <v>130</v>
      </c>
      <c r="G4" s="2" t="s">
        <v>128</v>
      </c>
    </row>
    <row r="5" spans="1:7" ht="30" x14ac:dyDescent="0.25">
      <c r="A5" s="15" t="s">
        <v>41</v>
      </c>
      <c r="B5" s="16" t="s">
        <v>68</v>
      </c>
      <c r="C5" s="39" t="s">
        <v>206</v>
      </c>
      <c r="D5" s="39" t="s">
        <v>207</v>
      </c>
      <c r="E5" s="39" t="s">
        <v>132</v>
      </c>
      <c r="F5" s="2" t="s">
        <v>130</v>
      </c>
      <c r="G5" s="2" t="s">
        <v>128</v>
      </c>
    </row>
    <row r="6" spans="1:7" ht="63" customHeight="1" x14ac:dyDescent="0.25">
      <c r="A6" s="15" t="s">
        <v>42</v>
      </c>
      <c r="B6" s="17" t="s">
        <v>69</v>
      </c>
      <c r="C6" s="39" t="s">
        <v>131</v>
      </c>
      <c r="D6" s="40" t="s">
        <v>208</v>
      </c>
      <c r="E6" s="39" t="s">
        <v>132</v>
      </c>
      <c r="F6" s="2" t="s">
        <v>130</v>
      </c>
      <c r="G6" s="2" t="s">
        <v>128</v>
      </c>
    </row>
    <row r="7" spans="1:7" ht="54.75" customHeight="1" x14ac:dyDescent="0.25">
      <c r="A7" s="15"/>
      <c r="B7" s="17" t="s">
        <v>73</v>
      </c>
      <c r="C7" s="2" t="s">
        <v>169</v>
      </c>
      <c r="D7" s="40" t="s">
        <v>209</v>
      </c>
      <c r="E7" s="39" t="s">
        <v>132</v>
      </c>
      <c r="F7" s="2" t="s">
        <v>170</v>
      </c>
      <c r="G7" s="2" t="s">
        <v>128</v>
      </c>
    </row>
    <row r="8" spans="1:7" ht="18.75" x14ac:dyDescent="0.25">
      <c r="A8" s="47" t="s">
        <v>1</v>
      </c>
      <c r="B8" s="48"/>
      <c r="C8" s="48"/>
      <c r="D8" s="48"/>
      <c r="E8" s="48"/>
      <c r="F8" s="48"/>
      <c r="G8" s="49"/>
    </row>
    <row r="9" spans="1:7" ht="63.75" customHeight="1" x14ac:dyDescent="0.25">
      <c r="A9" s="15" t="s">
        <v>43</v>
      </c>
      <c r="B9" s="17" t="s">
        <v>70</v>
      </c>
      <c r="C9" s="2" t="s">
        <v>183</v>
      </c>
      <c r="D9" s="2" t="s">
        <v>210</v>
      </c>
      <c r="E9" s="39" t="s">
        <v>132</v>
      </c>
      <c r="F9" s="2" t="s">
        <v>130</v>
      </c>
      <c r="G9" s="2" t="s">
        <v>128</v>
      </c>
    </row>
    <row r="10" spans="1:7" ht="60" x14ac:dyDescent="0.25">
      <c r="A10" s="15"/>
      <c r="B10" s="17" t="s">
        <v>73</v>
      </c>
      <c r="C10" s="2" t="s">
        <v>171</v>
      </c>
      <c r="D10" s="40" t="s">
        <v>211</v>
      </c>
      <c r="E10" s="39" t="s">
        <v>132</v>
      </c>
      <c r="F10" s="2" t="s">
        <v>170</v>
      </c>
      <c r="G10" s="2" t="s">
        <v>128</v>
      </c>
    </row>
    <row r="11" spans="1:7" ht="18.75" x14ac:dyDescent="0.25">
      <c r="A11" s="47" t="s">
        <v>2</v>
      </c>
      <c r="B11" s="48"/>
      <c r="C11" s="48"/>
      <c r="D11" s="48"/>
      <c r="E11" s="48"/>
      <c r="F11" s="48"/>
      <c r="G11" s="49"/>
    </row>
    <row r="12" spans="1:7" ht="45" x14ac:dyDescent="0.25">
      <c r="A12" s="15" t="s">
        <v>44</v>
      </c>
      <c r="B12" s="16" t="s">
        <v>23</v>
      </c>
      <c r="C12" s="2" t="s">
        <v>184</v>
      </c>
      <c r="D12" s="39" t="s">
        <v>185</v>
      </c>
      <c r="E12" s="1" t="s">
        <v>140</v>
      </c>
      <c r="F12" s="2" t="s">
        <v>186</v>
      </c>
      <c r="G12" s="2" t="s">
        <v>128</v>
      </c>
    </row>
    <row r="13" spans="1:7" ht="45" x14ac:dyDescent="0.25">
      <c r="A13" s="15" t="s">
        <v>45</v>
      </c>
      <c r="B13" s="16" t="s">
        <v>24</v>
      </c>
      <c r="C13" s="2" t="s">
        <v>142</v>
      </c>
      <c r="D13" s="2" t="s">
        <v>136</v>
      </c>
      <c r="E13" s="2" t="s">
        <v>137</v>
      </c>
      <c r="F13" s="2" t="s">
        <v>138</v>
      </c>
      <c r="G13" s="2" t="s">
        <v>128</v>
      </c>
    </row>
    <row r="14" spans="1:7" ht="30" x14ac:dyDescent="0.25">
      <c r="A14" s="15" t="s">
        <v>46</v>
      </c>
      <c r="B14" s="16" t="s">
        <v>25</v>
      </c>
      <c r="C14" s="2" t="s">
        <v>213</v>
      </c>
      <c r="D14" s="2" t="s">
        <v>214</v>
      </c>
      <c r="E14" s="2" t="s">
        <v>173</v>
      </c>
      <c r="F14" s="2" t="s">
        <v>212</v>
      </c>
      <c r="G14" s="2" t="s">
        <v>128</v>
      </c>
    </row>
    <row r="15" spans="1:7" ht="33" customHeight="1" x14ac:dyDescent="0.25">
      <c r="A15" s="15" t="s">
        <v>47</v>
      </c>
      <c r="B15" s="16" t="s">
        <v>26</v>
      </c>
      <c r="C15" s="2" t="s">
        <v>187</v>
      </c>
      <c r="D15" s="2" t="s">
        <v>215</v>
      </c>
      <c r="E15" s="1" t="s">
        <v>140</v>
      </c>
      <c r="F15" s="2" t="s">
        <v>188</v>
      </c>
      <c r="G15" s="2" t="s">
        <v>128</v>
      </c>
    </row>
    <row r="16" spans="1:7" x14ac:dyDescent="0.25">
      <c r="A16" s="46" t="s">
        <v>48</v>
      </c>
      <c r="B16" s="16" t="s">
        <v>27</v>
      </c>
      <c r="C16" s="2"/>
      <c r="D16" s="3"/>
      <c r="E16" s="2"/>
      <c r="F16" s="2"/>
      <c r="G16" s="2"/>
    </row>
    <row r="17" spans="1:7" ht="30" x14ac:dyDescent="0.25">
      <c r="A17" s="46"/>
      <c r="B17" s="18" t="s">
        <v>5</v>
      </c>
      <c r="C17" s="10">
        <v>1</v>
      </c>
      <c r="D17" s="2" t="s">
        <v>172</v>
      </c>
      <c r="E17" s="2" t="s">
        <v>173</v>
      </c>
      <c r="F17" s="2" t="s">
        <v>212</v>
      </c>
      <c r="G17" s="2" t="s">
        <v>128</v>
      </c>
    </row>
    <row r="18" spans="1:7" x14ac:dyDescent="0.25">
      <c r="A18" s="46"/>
      <c r="B18" s="18" t="s">
        <v>29</v>
      </c>
      <c r="C18" s="10">
        <v>8</v>
      </c>
      <c r="D18" s="2" t="s">
        <v>172</v>
      </c>
      <c r="E18" s="2" t="s">
        <v>132</v>
      </c>
      <c r="F18" s="2" t="s">
        <v>132</v>
      </c>
      <c r="G18" s="2" t="s">
        <v>128</v>
      </c>
    </row>
    <row r="19" spans="1:7" x14ac:dyDescent="0.25">
      <c r="A19" s="46"/>
      <c r="B19" s="18" t="s">
        <v>28</v>
      </c>
      <c r="C19" s="10" t="s">
        <v>216</v>
      </c>
      <c r="D19" s="2" t="s">
        <v>217</v>
      </c>
      <c r="E19" s="2" t="s">
        <v>132</v>
      </c>
      <c r="F19" s="2" t="s">
        <v>132</v>
      </c>
      <c r="G19" s="2" t="s">
        <v>128</v>
      </c>
    </row>
    <row r="20" spans="1:7" x14ac:dyDescent="0.25">
      <c r="A20" s="46"/>
      <c r="B20" s="18" t="s">
        <v>3</v>
      </c>
      <c r="C20" s="10">
        <v>1</v>
      </c>
      <c r="D20" s="2" t="s">
        <v>218</v>
      </c>
      <c r="E20" s="2" t="s">
        <v>132</v>
      </c>
      <c r="F20" s="2" t="s">
        <v>132</v>
      </c>
      <c r="G20" s="2" t="s">
        <v>128</v>
      </c>
    </row>
    <row r="21" spans="1:7" x14ac:dyDescent="0.25">
      <c r="A21" s="46"/>
      <c r="B21" s="18" t="s">
        <v>4</v>
      </c>
      <c r="C21" s="10" t="s">
        <v>162</v>
      </c>
      <c r="D21" s="2" t="s">
        <v>219</v>
      </c>
      <c r="E21" s="2" t="s">
        <v>132</v>
      </c>
      <c r="F21" s="2" t="s">
        <v>132</v>
      </c>
      <c r="G21" s="2" t="s">
        <v>128</v>
      </c>
    </row>
    <row r="22" spans="1:7" x14ac:dyDescent="0.25">
      <c r="A22" s="15"/>
      <c r="B22" s="17" t="s">
        <v>73</v>
      </c>
      <c r="C22" s="2"/>
      <c r="D22" s="4"/>
      <c r="E22" s="2"/>
      <c r="F22" s="2"/>
      <c r="G22" s="2"/>
    </row>
    <row r="23" spans="1:7" ht="18.75" x14ac:dyDescent="0.25">
      <c r="A23" s="47" t="s">
        <v>6</v>
      </c>
      <c r="B23" s="48"/>
      <c r="C23" s="48"/>
      <c r="D23" s="48"/>
      <c r="E23" s="48"/>
      <c r="F23" s="48"/>
      <c r="G23" s="49"/>
    </row>
    <row r="24" spans="1:7" ht="55.5" customHeight="1" x14ac:dyDescent="0.25">
      <c r="A24" s="46" t="s">
        <v>49</v>
      </c>
      <c r="B24" s="16" t="s">
        <v>30</v>
      </c>
      <c r="C24" s="2" t="s">
        <v>141</v>
      </c>
      <c r="D24" s="2" t="s">
        <v>139</v>
      </c>
      <c r="E24" s="1" t="s">
        <v>140</v>
      </c>
      <c r="F24" s="1" t="s">
        <v>130</v>
      </c>
      <c r="G24" s="1" t="s">
        <v>128</v>
      </c>
    </row>
    <row r="25" spans="1:7" x14ac:dyDescent="0.25">
      <c r="A25" s="46"/>
      <c r="B25" s="18" t="s">
        <v>31</v>
      </c>
      <c r="C25" s="10">
        <v>0</v>
      </c>
      <c r="D25" s="2"/>
      <c r="E25" s="1" t="s">
        <v>140</v>
      </c>
      <c r="F25" s="1" t="s">
        <v>130</v>
      </c>
      <c r="G25" s="1" t="s">
        <v>128</v>
      </c>
    </row>
    <row r="26" spans="1:7" ht="59.25" customHeight="1" x14ac:dyDescent="0.25">
      <c r="A26" s="15" t="s">
        <v>51</v>
      </c>
      <c r="B26" s="17" t="s">
        <v>50</v>
      </c>
      <c r="C26" s="2" t="s">
        <v>141</v>
      </c>
      <c r="D26" s="42" t="s">
        <v>220</v>
      </c>
      <c r="E26" s="1" t="s">
        <v>140</v>
      </c>
      <c r="F26" s="1" t="s">
        <v>130</v>
      </c>
      <c r="G26" s="1" t="s">
        <v>128</v>
      </c>
    </row>
    <row r="27" spans="1:7" ht="30" x14ac:dyDescent="0.25">
      <c r="A27" s="46" t="s">
        <v>52</v>
      </c>
      <c r="B27" s="17" t="s">
        <v>34</v>
      </c>
      <c r="C27" s="2" t="s">
        <v>141</v>
      </c>
      <c r="D27" s="2" t="s">
        <v>136</v>
      </c>
      <c r="E27" s="2" t="s">
        <v>137</v>
      </c>
      <c r="F27" s="2" t="s">
        <v>138</v>
      </c>
      <c r="G27" s="2" t="s">
        <v>128</v>
      </c>
    </row>
    <row r="28" spans="1:7" ht="30.75" customHeight="1" x14ac:dyDescent="0.25">
      <c r="A28" s="46"/>
      <c r="B28" s="18" t="s">
        <v>53</v>
      </c>
      <c r="C28" s="10">
        <v>0</v>
      </c>
      <c r="D28" s="2"/>
      <c r="E28" s="1" t="s">
        <v>140</v>
      </c>
      <c r="F28" s="1" t="s">
        <v>130</v>
      </c>
      <c r="G28" s="1" t="s">
        <v>128</v>
      </c>
    </row>
    <row r="29" spans="1:7" x14ac:dyDescent="0.25">
      <c r="A29" s="15"/>
      <c r="B29" s="17" t="s">
        <v>73</v>
      </c>
      <c r="C29" s="1"/>
      <c r="D29" s="4"/>
      <c r="E29" s="1"/>
      <c r="F29" s="1"/>
      <c r="G29" s="1"/>
    </row>
    <row r="30" spans="1:7" ht="18.75" x14ac:dyDescent="0.25">
      <c r="A30" s="47" t="s">
        <v>7</v>
      </c>
      <c r="B30" s="48"/>
      <c r="C30" s="48"/>
      <c r="D30" s="48"/>
      <c r="E30" s="48"/>
      <c r="F30" s="48"/>
      <c r="G30" s="49"/>
    </row>
    <row r="31" spans="1:7" ht="75" x14ac:dyDescent="0.25">
      <c r="A31" s="15" t="s">
        <v>35</v>
      </c>
      <c r="B31" s="16" t="s">
        <v>32</v>
      </c>
      <c r="C31" s="2" t="s">
        <v>141</v>
      </c>
      <c r="D31" s="42" t="s">
        <v>220</v>
      </c>
      <c r="E31" s="1" t="s">
        <v>140</v>
      </c>
      <c r="F31" s="1" t="s">
        <v>130</v>
      </c>
      <c r="G31" s="1" t="s">
        <v>128</v>
      </c>
    </row>
    <row r="32" spans="1:7" ht="45" x14ac:dyDescent="0.25">
      <c r="A32" s="46" t="s">
        <v>36</v>
      </c>
      <c r="B32" s="16" t="s">
        <v>71</v>
      </c>
      <c r="C32" s="2" t="s">
        <v>141</v>
      </c>
      <c r="D32" s="2" t="s">
        <v>136</v>
      </c>
      <c r="E32" s="2" t="s">
        <v>137</v>
      </c>
      <c r="F32" s="2" t="s">
        <v>138</v>
      </c>
      <c r="G32" s="2" t="s">
        <v>128</v>
      </c>
    </row>
    <row r="33" spans="1:7" ht="30" customHeight="1" x14ac:dyDescent="0.25">
      <c r="A33" s="46"/>
      <c r="B33" s="18" t="s">
        <v>33</v>
      </c>
      <c r="C33" s="2">
        <v>0</v>
      </c>
      <c r="D33" s="2" t="s">
        <v>221</v>
      </c>
      <c r="E33" s="1" t="s">
        <v>140</v>
      </c>
      <c r="F33" s="1" t="s">
        <v>130</v>
      </c>
      <c r="G33" s="1" t="s">
        <v>128</v>
      </c>
    </row>
    <row r="34" spans="1:7" ht="81.75" customHeight="1" x14ac:dyDescent="0.25">
      <c r="A34" s="15" t="s">
        <v>37</v>
      </c>
      <c r="B34" s="17" t="s">
        <v>174</v>
      </c>
      <c r="C34" s="2" t="s">
        <v>141</v>
      </c>
      <c r="D34" s="2" t="s">
        <v>136</v>
      </c>
      <c r="E34" s="2" t="s">
        <v>137</v>
      </c>
      <c r="F34" s="2" t="s">
        <v>138</v>
      </c>
      <c r="G34" s="1" t="s">
        <v>128</v>
      </c>
    </row>
    <row r="35" spans="1:7" ht="45" customHeight="1" x14ac:dyDescent="0.25">
      <c r="A35" s="46" t="s">
        <v>39</v>
      </c>
      <c r="B35" s="17" t="s">
        <v>175</v>
      </c>
      <c r="C35" s="2" t="s">
        <v>141</v>
      </c>
      <c r="D35" s="2" t="s">
        <v>136</v>
      </c>
      <c r="E35" s="2" t="s">
        <v>137</v>
      </c>
      <c r="F35" s="2" t="s">
        <v>138</v>
      </c>
      <c r="G35" s="2" t="s">
        <v>128</v>
      </c>
    </row>
    <row r="36" spans="1:7" ht="30" customHeight="1" x14ac:dyDescent="0.25">
      <c r="A36" s="46"/>
      <c r="B36" s="18" t="s">
        <v>54</v>
      </c>
      <c r="C36" s="2">
        <v>0</v>
      </c>
      <c r="D36" s="2" t="s">
        <v>221</v>
      </c>
      <c r="E36" s="1" t="s">
        <v>140</v>
      </c>
      <c r="F36" s="1" t="s">
        <v>130</v>
      </c>
      <c r="G36" s="1" t="s">
        <v>128</v>
      </c>
    </row>
    <row r="37" spans="1:7" ht="62.25" customHeight="1" x14ac:dyDescent="0.25">
      <c r="A37" s="15" t="s">
        <v>38</v>
      </c>
      <c r="B37" s="16" t="s">
        <v>176</v>
      </c>
      <c r="C37" s="2" t="s">
        <v>141</v>
      </c>
      <c r="D37" s="2" t="s">
        <v>177</v>
      </c>
      <c r="E37" s="1" t="s">
        <v>140</v>
      </c>
      <c r="F37" s="1" t="s">
        <v>130</v>
      </c>
      <c r="G37" s="1" t="s">
        <v>128</v>
      </c>
    </row>
    <row r="38" spans="1:7" x14ac:dyDescent="0.25">
      <c r="A38" s="15"/>
      <c r="B38" s="17" t="s">
        <v>73</v>
      </c>
      <c r="C38" s="1"/>
      <c r="D38" s="4"/>
      <c r="E38" s="1"/>
      <c r="F38" s="1"/>
      <c r="G38" s="1"/>
    </row>
    <row r="39" spans="1:7" ht="18.75" x14ac:dyDescent="0.25">
      <c r="A39" s="47" t="s">
        <v>8</v>
      </c>
      <c r="B39" s="48"/>
      <c r="C39" s="48"/>
      <c r="D39" s="48"/>
      <c r="E39" s="48"/>
      <c r="F39" s="48"/>
      <c r="G39" s="49"/>
    </row>
    <row r="40" spans="1:7" ht="30" x14ac:dyDescent="0.25">
      <c r="A40" s="15" t="s">
        <v>55</v>
      </c>
      <c r="B40" s="16" t="s">
        <v>56</v>
      </c>
      <c r="C40" s="2" t="s">
        <v>189</v>
      </c>
      <c r="D40" s="2" t="s">
        <v>224</v>
      </c>
      <c r="E40" s="1" t="s">
        <v>140</v>
      </c>
      <c r="F40" s="2" t="s">
        <v>190</v>
      </c>
      <c r="G40" s="1" t="s">
        <v>128</v>
      </c>
    </row>
    <row r="41" spans="1:7" ht="50.25" customHeight="1" x14ac:dyDescent="0.25">
      <c r="A41" s="46" t="s">
        <v>57</v>
      </c>
      <c r="B41" s="16" t="s">
        <v>178</v>
      </c>
      <c r="C41" s="2" t="s">
        <v>141</v>
      </c>
      <c r="D41" s="2" t="s">
        <v>144</v>
      </c>
      <c r="E41" s="1" t="s">
        <v>140</v>
      </c>
      <c r="F41" s="1" t="s">
        <v>130</v>
      </c>
      <c r="G41" s="1" t="s">
        <v>128</v>
      </c>
    </row>
    <row r="42" spans="1:7" x14ac:dyDescent="0.25">
      <c r="A42" s="46"/>
      <c r="B42" s="18" t="s">
        <v>78</v>
      </c>
      <c r="C42" s="2" t="s">
        <v>179</v>
      </c>
      <c r="D42" s="3" t="s">
        <v>79</v>
      </c>
      <c r="E42" s="1" t="s">
        <v>145</v>
      </c>
      <c r="F42" s="1" t="s">
        <v>130</v>
      </c>
      <c r="G42" s="1" t="s">
        <v>128</v>
      </c>
    </row>
    <row r="43" spans="1:7" ht="27" customHeight="1" x14ac:dyDescent="0.25">
      <c r="A43" s="46"/>
      <c r="B43" s="18" t="s">
        <v>222</v>
      </c>
      <c r="C43" s="2" t="s">
        <v>223</v>
      </c>
      <c r="D43" s="3" t="s">
        <v>79</v>
      </c>
      <c r="E43" s="1" t="s">
        <v>145</v>
      </c>
      <c r="F43" s="1" t="s">
        <v>130</v>
      </c>
      <c r="G43" s="1" t="s">
        <v>128</v>
      </c>
    </row>
    <row r="44" spans="1:7" ht="30" customHeight="1" x14ac:dyDescent="0.25">
      <c r="A44" s="46"/>
      <c r="B44" s="18" t="s">
        <v>80</v>
      </c>
      <c r="C44" s="2" t="s">
        <v>143</v>
      </c>
      <c r="D44" s="2" t="s">
        <v>180</v>
      </c>
      <c r="E44" s="1" t="s">
        <v>140</v>
      </c>
      <c r="F44" s="1" t="s">
        <v>130</v>
      </c>
      <c r="G44" s="1" t="s">
        <v>128</v>
      </c>
    </row>
    <row r="45" spans="1:7" ht="46.5" customHeight="1" x14ac:dyDescent="0.25">
      <c r="A45" s="46"/>
      <c r="B45" s="18" t="s">
        <v>58</v>
      </c>
      <c r="C45" s="2" t="s">
        <v>225</v>
      </c>
      <c r="D45" s="3" t="s">
        <v>61</v>
      </c>
      <c r="E45" s="1" t="s">
        <v>146</v>
      </c>
      <c r="F45" s="1" t="s">
        <v>130</v>
      </c>
      <c r="G45" s="1" t="s">
        <v>128</v>
      </c>
    </row>
    <row r="46" spans="1:7" ht="30" x14ac:dyDescent="0.25">
      <c r="A46" s="46"/>
      <c r="B46" s="18" t="s">
        <v>59</v>
      </c>
      <c r="C46" s="2" t="s">
        <v>226</v>
      </c>
      <c r="D46" s="3" t="s">
        <v>61</v>
      </c>
      <c r="E46" s="1" t="s">
        <v>146</v>
      </c>
      <c r="F46" s="1" t="s">
        <v>130</v>
      </c>
      <c r="G46" s="1" t="s">
        <v>128</v>
      </c>
    </row>
    <row r="47" spans="1:7" ht="45" x14ac:dyDescent="0.25">
      <c r="A47" s="46"/>
      <c r="B47" s="18" t="s">
        <v>60</v>
      </c>
      <c r="C47" s="2" t="s">
        <v>227</v>
      </c>
      <c r="D47" s="3" t="s">
        <v>61</v>
      </c>
      <c r="E47" s="1" t="s">
        <v>140</v>
      </c>
      <c r="F47" s="1" t="s">
        <v>228</v>
      </c>
      <c r="G47" s="1" t="s">
        <v>128</v>
      </c>
    </row>
    <row r="48" spans="1:7" ht="30" customHeight="1" x14ac:dyDescent="0.25">
      <c r="A48" s="15" t="s">
        <v>62</v>
      </c>
      <c r="B48" s="16" t="s">
        <v>75</v>
      </c>
      <c r="C48" s="2" t="s">
        <v>141</v>
      </c>
      <c r="D48" s="1" t="s">
        <v>229</v>
      </c>
      <c r="E48" s="2" t="s">
        <v>137</v>
      </c>
      <c r="F48" s="1" t="s">
        <v>147</v>
      </c>
      <c r="G48" s="1" t="s">
        <v>128</v>
      </c>
    </row>
    <row r="49" spans="1:7" ht="45" x14ac:dyDescent="0.25">
      <c r="A49" s="15" t="s">
        <v>63</v>
      </c>
      <c r="B49" s="16" t="s">
        <v>64</v>
      </c>
      <c r="C49" s="2" t="s">
        <v>141</v>
      </c>
      <c r="D49" s="1" t="s">
        <v>148</v>
      </c>
      <c r="E49" s="1" t="s">
        <v>140</v>
      </c>
      <c r="F49" s="1" t="s">
        <v>147</v>
      </c>
      <c r="G49" s="1" t="s">
        <v>128</v>
      </c>
    </row>
    <row r="50" spans="1:7" ht="45" x14ac:dyDescent="0.25">
      <c r="A50" s="15" t="s">
        <v>65</v>
      </c>
      <c r="B50" s="16" t="s">
        <v>66</v>
      </c>
      <c r="C50" s="2" t="s">
        <v>165</v>
      </c>
      <c r="D50" s="2" t="s">
        <v>166</v>
      </c>
      <c r="E50" s="1" t="s">
        <v>140</v>
      </c>
      <c r="F50" s="2" t="s">
        <v>167</v>
      </c>
      <c r="G50" s="1" t="s">
        <v>128</v>
      </c>
    </row>
    <row r="51" spans="1:7" x14ac:dyDescent="0.25">
      <c r="A51" s="15"/>
      <c r="B51" s="17" t="s">
        <v>73</v>
      </c>
      <c r="C51" s="1"/>
      <c r="D51" s="4"/>
      <c r="E51" s="1"/>
      <c r="F51" s="1"/>
      <c r="G51" s="1"/>
    </row>
    <row r="52" spans="1:7" ht="19.5" customHeight="1" x14ac:dyDescent="0.25"/>
  </sheetData>
  <mergeCells count="13">
    <mergeCell ref="A3:G3"/>
    <mergeCell ref="A8:G8"/>
    <mergeCell ref="A11:G11"/>
    <mergeCell ref="A23:G23"/>
    <mergeCell ref="A1:G1"/>
    <mergeCell ref="A41:A47"/>
    <mergeCell ref="A32:A33"/>
    <mergeCell ref="A27:A28"/>
    <mergeCell ref="A24:A25"/>
    <mergeCell ref="A16:A21"/>
    <mergeCell ref="A35:A36"/>
    <mergeCell ref="A30:G30"/>
    <mergeCell ref="A39:G39"/>
  </mergeCells>
  <hyperlinks>
    <hyperlink ref="D4" r:id="rId1" xr:uid="{00000000-0004-0000-0000-000000000000}"/>
  </hyperlinks>
  <pageMargins left="0.7" right="0.7" top="0.75" bottom="0.75" header="0.3" footer="0.3"/>
  <pageSetup scale="45"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2"/>
  <sheetViews>
    <sheetView workbookViewId="0">
      <selection activeCell="B19" sqref="B19"/>
    </sheetView>
  </sheetViews>
  <sheetFormatPr defaultRowHeight="15" x14ac:dyDescent="0.25"/>
  <cols>
    <col min="1" max="1" width="41.85546875" customWidth="1"/>
    <col min="2" max="2" width="47.5703125" customWidth="1"/>
  </cols>
  <sheetData>
    <row r="1" spans="1:2" ht="18.75" x14ac:dyDescent="0.25">
      <c r="A1" s="51" t="s">
        <v>101</v>
      </c>
      <c r="B1" s="51"/>
    </row>
    <row r="2" spans="1:2" x14ac:dyDescent="0.25">
      <c r="A2" s="16" t="s">
        <v>92</v>
      </c>
      <c r="B2" s="2" t="s">
        <v>133</v>
      </c>
    </row>
    <row r="3" spans="1:2" ht="30" x14ac:dyDescent="0.25">
      <c r="A3" s="16" t="s">
        <v>93</v>
      </c>
      <c r="B3" s="2" t="s">
        <v>134</v>
      </c>
    </row>
    <row r="4" spans="1:2" ht="30" x14ac:dyDescent="0.25">
      <c r="A4" s="16" t="s">
        <v>97</v>
      </c>
      <c r="B4" s="2" t="s">
        <v>135</v>
      </c>
    </row>
    <row r="5" spans="1:2" ht="30" x14ac:dyDescent="0.25">
      <c r="A5" s="16" t="s">
        <v>126</v>
      </c>
      <c r="B5" s="1" t="s">
        <v>230</v>
      </c>
    </row>
    <row r="6" spans="1:2" ht="48" customHeight="1" x14ac:dyDescent="0.25">
      <c r="A6" s="16" t="s">
        <v>98</v>
      </c>
      <c r="B6" s="1"/>
    </row>
    <row r="8" spans="1:2" ht="18.75" x14ac:dyDescent="0.3">
      <c r="A8" s="52" t="s">
        <v>102</v>
      </c>
      <c r="B8" s="52"/>
    </row>
    <row r="9" spans="1:2" x14ac:dyDescent="0.25">
      <c r="A9" s="19" t="s">
        <v>103</v>
      </c>
      <c r="B9" s="1" t="s">
        <v>154</v>
      </c>
    </row>
    <row r="10" spans="1:2" x14ac:dyDescent="0.25">
      <c r="A10" s="19" t="s">
        <v>104</v>
      </c>
      <c r="B10" s="1" t="s">
        <v>151</v>
      </c>
    </row>
    <row r="11" spans="1:2" ht="30" x14ac:dyDescent="0.25">
      <c r="A11" s="19" t="s">
        <v>105</v>
      </c>
      <c r="B11" s="2" t="s">
        <v>232</v>
      </c>
    </row>
    <row r="12" spans="1:2" ht="30" x14ac:dyDescent="0.25">
      <c r="A12" s="19" t="s">
        <v>106</v>
      </c>
      <c r="B12" s="2" t="s">
        <v>231</v>
      </c>
    </row>
    <row r="13" spans="1:2" ht="30" customHeight="1" x14ac:dyDescent="0.25">
      <c r="A13" s="19" t="s">
        <v>98</v>
      </c>
      <c r="B13" s="1"/>
    </row>
    <row r="15" spans="1:2" ht="18.75" x14ac:dyDescent="0.3">
      <c r="A15" s="52" t="s">
        <v>102</v>
      </c>
      <c r="B15" s="52"/>
    </row>
    <row r="16" spans="1:2" x14ac:dyDescent="0.25">
      <c r="A16" s="19" t="s">
        <v>103</v>
      </c>
      <c r="B16" s="1" t="s">
        <v>153</v>
      </c>
    </row>
    <row r="17" spans="1:2" x14ac:dyDescent="0.25">
      <c r="A17" s="19" t="s">
        <v>104</v>
      </c>
      <c r="B17" s="1" t="s">
        <v>151</v>
      </c>
    </row>
    <row r="18" spans="1:2" ht="45" x14ac:dyDescent="0.25">
      <c r="A18" s="19" t="s">
        <v>105</v>
      </c>
      <c r="B18" s="2" t="s">
        <v>233</v>
      </c>
    </row>
    <row r="19" spans="1:2" ht="54" customHeight="1" x14ac:dyDescent="0.25">
      <c r="A19" s="19" t="s">
        <v>106</v>
      </c>
      <c r="B19" s="2" t="s">
        <v>235</v>
      </c>
    </row>
    <row r="20" spans="1:2" ht="30" customHeight="1" x14ac:dyDescent="0.25">
      <c r="A20" s="19" t="s">
        <v>98</v>
      </c>
      <c r="B20" s="1"/>
    </row>
    <row r="22" spans="1:2" x14ac:dyDescent="0.25">
      <c r="A22" t="s">
        <v>127</v>
      </c>
    </row>
  </sheetData>
  <mergeCells count="3">
    <mergeCell ref="A1:B1"/>
    <mergeCell ref="A15:B15"/>
    <mergeCell ref="A8:B8"/>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23"/>
  <sheetViews>
    <sheetView zoomScaleNormal="100" workbookViewId="0">
      <selection activeCell="G7" sqref="G7"/>
    </sheetView>
  </sheetViews>
  <sheetFormatPr defaultRowHeight="15" x14ac:dyDescent="0.25"/>
  <cols>
    <col min="1" max="1" width="28.85546875" style="11" customWidth="1"/>
    <col min="2" max="4" width="26.7109375" customWidth="1"/>
    <col min="5" max="5" width="9.140625" customWidth="1"/>
    <col min="6" max="6" width="42.7109375" bestFit="1" customWidth="1"/>
    <col min="7" max="7" width="27.42578125" customWidth="1"/>
    <col min="8" max="8" width="7.85546875" customWidth="1"/>
    <col min="9" max="9" width="23.42578125" customWidth="1"/>
    <col min="10" max="10" width="13.7109375" customWidth="1"/>
    <col min="11" max="11" width="9" customWidth="1"/>
    <col min="12" max="12" width="7.85546875" customWidth="1"/>
    <col min="13" max="13" width="11" bestFit="1" customWidth="1"/>
  </cols>
  <sheetData>
    <row r="1" spans="1:13" ht="18.75" x14ac:dyDescent="0.3">
      <c r="A1" s="22" t="s">
        <v>10</v>
      </c>
      <c r="B1" s="22"/>
      <c r="C1" s="22"/>
      <c r="D1" s="22"/>
      <c r="E1" s="22"/>
      <c r="F1" s="22"/>
      <c r="G1" s="22"/>
      <c r="H1" s="22"/>
      <c r="I1" s="22"/>
      <c r="J1" s="22"/>
      <c r="K1" s="22"/>
      <c r="L1" s="22"/>
      <c r="M1" s="22"/>
    </row>
    <row r="2" spans="1:13" ht="15.75" x14ac:dyDescent="0.25">
      <c r="A2" s="20" t="s">
        <v>82</v>
      </c>
    </row>
    <row r="4" spans="1:13" ht="15.75" x14ac:dyDescent="0.25">
      <c r="A4" s="23" t="s">
        <v>83</v>
      </c>
      <c r="B4" s="24"/>
      <c r="C4" s="24"/>
      <c r="D4" s="25"/>
      <c r="E4" s="6"/>
      <c r="F4" s="53" t="s">
        <v>108</v>
      </c>
      <c r="G4" s="54"/>
      <c r="I4" s="55" t="s">
        <v>20</v>
      </c>
      <c r="J4" s="55"/>
      <c r="K4" s="55"/>
      <c r="L4" s="55"/>
      <c r="M4" s="55"/>
    </row>
    <row r="5" spans="1:13" ht="30" x14ac:dyDescent="0.25">
      <c r="A5" s="26" t="s">
        <v>109</v>
      </c>
      <c r="B5" s="10" t="s">
        <v>155</v>
      </c>
      <c r="C5" s="10"/>
      <c r="D5" s="10"/>
      <c r="E5" s="6"/>
      <c r="F5" s="19" t="s">
        <v>123</v>
      </c>
      <c r="G5" s="1"/>
      <c r="I5" s="19"/>
      <c r="J5" s="27" t="s">
        <v>110</v>
      </c>
      <c r="K5" s="27" t="s">
        <v>111</v>
      </c>
      <c r="L5" s="27" t="s">
        <v>19</v>
      </c>
      <c r="M5" s="28" t="s">
        <v>112</v>
      </c>
    </row>
    <row r="6" spans="1:13" ht="41.25" customHeight="1" x14ac:dyDescent="0.25">
      <c r="A6" s="29" t="s">
        <v>113</v>
      </c>
      <c r="B6" s="30">
        <v>46.5</v>
      </c>
      <c r="C6" s="30"/>
      <c r="D6" s="30"/>
      <c r="E6" s="6"/>
      <c r="F6" s="19" t="s">
        <v>124</v>
      </c>
      <c r="G6" s="2" t="s">
        <v>234</v>
      </c>
      <c r="I6" s="27" t="s">
        <v>17</v>
      </c>
      <c r="J6" s="31">
        <v>0.01</v>
      </c>
      <c r="K6" s="31">
        <v>0.03</v>
      </c>
      <c r="L6" s="31">
        <v>0.05</v>
      </c>
      <c r="M6" s="31">
        <v>0.17</v>
      </c>
    </row>
    <row r="7" spans="1:13" ht="30" x14ac:dyDescent="0.25">
      <c r="A7" s="17" t="s">
        <v>114</v>
      </c>
      <c r="B7" s="30">
        <v>20</v>
      </c>
      <c r="C7" s="30"/>
      <c r="D7" s="30"/>
      <c r="E7" s="6"/>
      <c r="F7" s="19" t="s">
        <v>12</v>
      </c>
      <c r="G7" s="1" t="s">
        <v>181</v>
      </c>
      <c r="I7" s="28" t="s">
        <v>18</v>
      </c>
      <c r="J7" s="32">
        <v>0.02</v>
      </c>
      <c r="K7" s="32">
        <v>0.04</v>
      </c>
      <c r="L7" s="32">
        <v>0.08</v>
      </c>
      <c r="M7" s="31">
        <v>0.17</v>
      </c>
    </row>
    <row r="8" spans="1:13" ht="45" x14ac:dyDescent="0.25">
      <c r="A8" s="33" t="s">
        <v>9</v>
      </c>
      <c r="B8" s="30" t="s">
        <v>19</v>
      </c>
      <c r="C8" s="30"/>
      <c r="D8" s="30"/>
      <c r="E8" s="6"/>
      <c r="F8" s="19" t="s">
        <v>11</v>
      </c>
      <c r="G8" s="1"/>
      <c r="I8" s="27" t="s">
        <v>115</v>
      </c>
      <c r="J8" s="32">
        <v>0.02</v>
      </c>
      <c r="K8" s="32">
        <v>0.08</v>
      </c>
      <c r="L8" s="32">
        <v>0.1</v>
      </c>
      <c r="M8" s="31">
        <v>0.17</v>
      </c>
    </row>
    <row r="9" spans="1:13" x14ac:dyDescent="0.25">
      <c r="A9" s="33" t="s">
        <v>16</v>
      </c>
      <c r="B9" s="10" t="s">
        <v>18</v>
      </c>
      <c r="C9" s="30"/>
      <c r="D9" s="30"/>
      <c r="E9" s="6"/>
      <c r="F9" s="19" t="s">
        <v>13</v>
      </c>
      <c r="G9" s="1"/>
    </row>
    <row r="10" spans="1:13" x14ac:dyDescent="0.25">
      <c r="A10" s="29" t="s">
        <v>116</v>
      </c>
      <c r="B10" s="30">
        <v>2008</v>
      </c>
      <c r="C10" s="30"/>
      <c r="D10" s="30"/>
      <c r="E10" s="6"/>
      <c r="F10" s="19" t="s">
        <v>15</v>
      </c>
      <c r="G10" s="1"/>
    </row>
    <row r="11" spans="1:13" ht="30" x14ac:dyDescent="0.25">
      <c r="A11" s="17" t="s">
        <v>117</v>
      </c>
      <c r="B11" s="30">
        <v>8</v>
      </c>
      <c r="C11" s="30"/>
      <c r="D11" s="30"/>
      <c r="F11" s="19" t="s">
        <v>14</v>
      </c>
      <c r="G11" s="1"/>
    </row>
    <row r="12" spans="1:13" ht="14.45" customHeight="1" x14ac:dyDescent="0.25">
      <c r="A12" s="29" t="s">
        <v>118</v>
      </c>
      <c r="B12" s="34">
        <f>IFERROR(VLOOKUP(B9,$I$5:$M$8,MATCH(B8,$I$5:$M$5,0),FALSE)*IF(ISBLANK(B10)=TRUE,1,(1-IF(B10&gt;=2010,0,(2010-B10)*0.1)))*IF(ISBLANK(B11),1,B11/12),"")</f>
        <v>4.2666666666666665E-2</v>
      </c>
      <c r="C12" s="34" t="str">
        <f t="shared" ref="C12:D12" si="0">IFERROR(VLOOKUP(C9,$I$5:$M$8,MATCH(C8,$I$5:$M$5,0),FALSE)*IF(ISBLANK(C10)=TRUE,1,(1-IF(C10&gt;=2010,0,(2010-C10)*0.1)))*IF(ISBLANK(C11),1,C11/12),"")</f>
        <v/>
      </c>
      <c r="D12" s="34" t="str">
        <f t="shared" si="0"/>
        <v/>
      </c>
      <c r="F12" s="12"/>
    </row>
    <row r="13" spans="1:13" ht="30" x14ac:dyDescent="0.25">
      <c r="A13" s="17" t="s">
        <v>119</v>
      </c>
      <c r="B13" s="35">
        <f>IFERROR(B7*B12,"")</f>
        <v>0.85333333333333328</v>
      </c>
      <c r="C13" s="35" t="str">
        <f t="shared" ref="C13:D13" si="1">IFERROR(C7*C12,"")</f>
        <v/>
      </c>
      <c r="D13" s="35" t="str">
        <f t="shared" si="1"/>
        <v/>
      </c>
      <c r="F13" s="56" t="s">
        <v>125</v>
      </c>
      <c r="G13" s="56"/>
    </row>
    <row r="14" spans="1:13" x14ac:dyDescent="0.25">
      <c r="A14" s="36" t="s">
        <v>120</v>
      </c>
      <c r="B14" s="37"/>
      <c r="C14" s="37"/>
      <c r="D14" s="37"/>
      <c r="F14" s="56"/>
      <c r="G14" s="56"/>
    </row>
    <row r="15" spans="1:13" ht="45" x14ac:dyDescent="0.25">
      <c r="A15" s="17" t="s">
        <v>121</v>
      </c>
      <c r="B15" s="1"/>
      <c r="C15" s="1"/>
      <c r="D15" s="1"/>
      <c r="F15" s="56"/>
      <c r="G15" s="56"/>
    </row>
    <row r="16" spans="1:13" x14ac:dyDescent="0.25">
      <c r="A16" s="29" t="s">
        <v>118</v>
      </c>
      <c r="B16" s="38">
        <v>0.02</v>
      </c>
      <c r="C16" s="38">
        <v>0.02</v>
      </c>
      <c r="D16" s="38">
        <v>0.02</v>
      </c>
    </row>
    <row r="17" spans="1:4" ht="30" x14ac:dyDescent="0.25">
      <c r="A17" s="17" t="s">
        <v>122</v>
      </c>
      <c r="B17" s="1"/>
      <c r="C17" s="1"/>
      <c r="D17" s="1"/>
    </row>
    <row r="20" spans="1:4" x14ac:dyDescent="0.25">
      <c r="A20" s="11" t="s">
        <v>156</v>
      </c>
    </row>
    <row r="21" spans="1:4" x14ac:dyDescent="0.25">
      <c r="A21" s="11" t="s">
        <v>159</v>
      </c>
      <c r="B21">
        <f>24*5280</f>
        <v>126720</v>
      </c>
      <c r="C21" t="s">
        <v>157</v>
      </c>
    </row>
    <row r="22" spans="1:4" x14ac:dyDescent="0.25">
      <c r="A22" s="11" t="s">
        <v>161</v>
      </c>
      <c r="B22">
        <f>16*B21</f>
        <v>2027520</v>
      </c>
      <c r="C22" t="s">
        <v>158</v>
      </c>
    </row>
    <row r="23" spans="1:4" x14ac:dyDescent="0.25">
      <c r="B23">
        <f>B22/43560</f>
        <v>46.545454545454547</v>
      </c>
      <c r="C23" t="s">
        <v>160</v>
      </c>
    </row>
  </sheetData>
  <mergeCells count="3">
    <mergeCell ref="F4:G4"/>
    <mergeCell ref="I4:M4"/>
    <mergeCell ref="F13:G15"/>
  </mergeCells>
  <dataValidations count="3">
    <dataValidation type="list" allowBlank="1" showInputMessage="1" showErrorMessage="1" sqref="B9" xr:uid="{00000000-0002-0000-0200-000000000000}">
      <formula1>$I$6:$I$8</formula1>
    </dataValidation>
    <dataValidation type="list" allowBlank="1" showInputMessage="1" showErrorMessage="1" sqref="B8:D8" xr:uid="{00000000-0002-0000-0200-000001000000}">
      <formula1>$J$5:$M$5</formula1>
    </dataValidation>
    <dataValidation type="list" allowBlank="1" showInputMessage="1" showErrorMessage="1" sqref="C9:D9" xr:uid="{00000000-0002-0000-0200-000002000000}">
      <formula1>$J$5:$J$7</formula1>
    </dataValidation>
  </dataValidations>
  <pageMargins left="0.7" right="0.7" top="0.75" bottom="0.75" header="0.3" footer="0.3"/>
  <pageSetup scale="46"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S13"/>
  <sheetViews>
    <sheetView zoomScale="80" zoomScaleNormal="80" workbookViewId="0">
      <selection activeCell="C12" sqref="C12"/>
    </sheetView>
  </sheetViews>
  <sheetFormatPr defaultRowHeight="15" x14ac:dyDescent="0.25"/>
  <cols>
    <col min="1" max="1" width="38.42578125" style="8" customWidth="1"/>
    <col min="2" max="2" width="54.28515625" customWidth="1"/>
    <col min="3" max="3" width="50.140625" customWidth="1"/>
  </cols>
  <sheetData>
    <row r="1" spans="1:19" ht="18.75" customHeight="1" x14ac:dyDescent="0.3">
      <c r="A1" s="57" t="s">
        <v>84</v>
      </c>
      <c r="B1" s="57"/>
      <c r="C1" s="57"/>
      <c r="D1" s="57"/>
      <c r="E1" s="57"/>
      <c r="F1" s="57"/>
      <c r="G1" s="57"/>
      <c r="H1" s="57"/>
      <c r="I1" s="57"/>
      <c r="J1" s="57"/>
      <c r="K1" s="57"/>
      <c r="L1" s="57"/>
      <c r="M1" s="57"/>
      <c r="N1" s="57"/>
      <c r="O1" s="57"/>
      <c r="P1" s="57"/>
      <c r="Q1" s="57"/>
      <c r="R1" s="57"/>
      <c r="S1" s="57"/>
    </row>
    <row r="2" spans="1:19" x14ac:dyDescent="0.25">
      <c r="A2" s="2"/>
      <c r="B2" s="1" t="s">
        <v>150</v>
      </c>
      <c r="C2" s="1" t="s">
        <v>152</v>
      </c>
    </row>
    <row r="3" spans="1:19" ht="45" customHeight="1" x14ac:dyDescent="0.25">
      <c r="A3" s="16" t="s">
        <v>85</v>
      </c>
      <c r="B3" s="1" t="s">
        <v>168</v>
      </c>
      <c r="C3" s="2" t="s">
        <v>195</v>
      </c>
    </row>
    <row r="4" spans="1:19" ht="30" x14ac:dyDescent="0.25">
      <c r="A4" s="16" t="s">
        <v>191</v>
      </c>
      <c r="B4" s="1" t="s">
        <v>197</v>
      </c>
      <c r="C4" s="1" t="s">
        <v>196</v>
      </c>
    </row>
    <row r="5" spans="1:19" ht="78.75" customHeight="1" x14ac:dyDescent="0.25">
      <c r="A5" s="16" t="s">
        <v>192</v>
      </c>
      <c r="B5" s="2" t="s">
        <v>231</v>
      </c>
      <c r="C5" s="2" t="s">
        <v>235</v>
      </c>
    </row>
    <row r="6" spans="1:19" ht="75" x14ac:dyDescent="0.25">
      <c r="A6" s="16" t="s">
        <v>76</v>
      </c>
      <c r="B6" s="2" t="s">
        <v>163</v>
      </c>
      <c r="C6" s="2" t="s">
        <v>163</v>
      </c>
    </row>
    <row r="8" spans="1:19" ht="18.75" x14ac:dyDescent="0.3">
      <c r="A8" s="57" t="s">
        <v>77</v>
      </c>
      <c r="B8" s="57"/>
    </row>
    <row r="9" spans="1:19" ht="30" x14ac:dyDescent="0.25">
      <c r="A9" s="16" t="s">
        <v>193</v>
      </c>
      <c r="B9" s="1" t="s">
        <v>194</v>
      </c>
    </row>
    <row r="11" spans="1:19" ht="18.75" x14ac:dyDescent="0.3">
      <c r="A11" s="58" t="s">
        <v>99</v>
      </c>
      <c r="B11" s="59"/>
    </row>
    <row r="12" spans="1:19" ht="45" x14ac:dyDescent="0.25">
      <c r="A12" s="16" t="s">
        <v>100</v>
      </c>
      <c r="B12" s="41" t="s">
        <v>164</v>
      </c>
    </row>
    <row r="13" spans="1:19" ht="33.75" customHeight="1" x14ac:dyDescent="0.25"/>
  </sheetData>
  <mergeCells count="3">
    <mergeCell ref="A8:B8"/>
    <mergeCell ref="A11:B11"/>
    <mergeCell ref="A1:S1"/>
  </mergeCells>
  <pageMargins left="0.7" right="0.7" top="0.75" bottom="0.75" header="0.3" footer="0.3"/>
  <pageSetup scale="85"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C10"/>
  <sheetViews>
    <sheetView zoomScaleNormal="100" workbookViewId="0">
      <selection activeCell="A5" sqref="A5"/>
    </sheetView>
  </sheetViews>
  <sheetFormatPr defaultRowHeight="15" x14ac:dyDescent="0.25"/>
  <cols>
    <col min="1" max="1" width="53.5703125" customWidth="1"/>
    <col min="2" max="2" width="63.28515625" bestFit="1" customWidth="1"/>
    <col min="4" max="4" width="23.42578125" customWidth="1"/>
  </cols>
  <sheetData>
    <row r="1" spans="1:3" ht="18.75" x14ac:dyDescent="0.3">
      <c r="A1" s="52" t="s">
        <v>74</v>
      </c>
      <c r="B1" s="52"/>
    </row>
    <row r="2" spans="1:3" ht="30" x14ac:dyDescent="0.25">
      <c r="A2" s="18" t="s">
        <v>91</v>
      </c>
      <c r="B2" s="2" t="s">
        <v>149</v>
      </c>
      <c r="C2" s="21"/>
    </row>
    <row r="3" spans="1:3" ht="60" x14ac:dyDescent="0.25">
      <c r="A3" s="44" t="s">
        <v>198</v>
      </c>
      <c r="B3" s="2" t="s">
        <v>199</v>
      </c>
      <c r="C3" s="21"/>
    </row>
    <row r="4" spans="1:3" ht="30" x14ac:dyDescent="0.25">
      <c r="A4" s="44" t="s">
        <v>236</v>
      </c>
      <c r="B4" s="2" t="s">
        <v>162</v>
      </c>
      <c r="C4" s="21"/>
    </row>
    <row r="5" spans="1:3" x14ac:dyDescent="0.25">
      <c r="A5" s="16" t="s">
        <v>86</v>
      </c>
      <c r="B5" s="7" t="s">
        <v>89</v>
      </c>
    </row>
    <row r="6" spans="1:3" x14ac:dyDescent="0.25">
      <c r="A6" s="16" t="s">
        <v>87</v>
      </c>
      <c r="B6" s="7" t="s">
        <v>90</v>
      </c>
    </row>
    <row r="7" spans="1:3" ht="30" x14ac:dyDescent="0.25">
      <c r="A7" s="45" t="s">
        <v>200</v>
      </c>
      <c r="B7" s="2" t="s">
        <v>203</v>
      </c>
    </row>
    <row r="8" spans="1:3" ht="60" x14ac:dyDescent="0.25">
      <c r="A8" s="45" t="s">
        <v>88</v>
      </c>
      <c r="B8" s="2" t="s">
        <v>163</v>
      </c>
    </row>
    <row r="9" spans="1:3" ht="30" x14ac:dyDescent="0.25">
      <c r="A9" s="45" t="s">
        <v>201</v>
      </c>
      <c r="B9" s="1" t="s">
        <v>162</v>
      </c>
    </row>
    <row r="10" spans="1:3" ht="60" x14ac:dyDescent="0.25">
      <c r="A10" s="44" t="s">
        <v>202</v>
      </c>
      <c r="B10" s="2" t="s">
        <v>204</v>
      </c>
    </row>
  </sheetData>
  <mergeCells count="1">
    <mergeCell ref="A1:B1"/>
  </mergeCells>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MCM Reporting</vt:lpstr>
      <vt:lpstr>Additional Reporting</vt:lpstr>
      <vt:lpstr>NonStructural BMPs</vt:lpstr>
      <vt:lpstr>FRP Implementation</vt:lpstr>
      <vt:lpstr>PCP Development</vt:lpstr>
      <vt:lpstr>'Additional Reporting'!Print_Area</vt:lpstr>
      <vt:lpstr>'FRP Implementation'!Print_Area</vt:lpstr>
      <vt:lpstr>'MCM Reporting'!Print_Area</vt:lpstr>
      <vt:lpstr>'NonStructural BMPs'!Print_Area</vt:lpstr>
      <vt:lpstr>'PCP Development'!Print_Area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VTDEC</dc:creator>
  <cp:lastModifiedBy>Chip Sawyer</cp:lastModifiedBy>
  <cp:lastPrinted>2021-04-02T15:40:02Z</cp:lastPrinted>
  <dcterms:created xsi:type="dcterms:W3CDTF">2017-05-17T15:08:11Z</dcterms:created>
  <dcterms:modified xsi:type="dcterms:W3CDTF">2024-03-29T15:30:59Z</dcterms:modified>
</cp:coreProperties>
</file>