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ow-dc1-fp01v\data\apps\Public Works\Engineering\Storm\MS4\Annual Reports\2024-04-01_2023 AR\"/>
    </mc:Choice>
  </mc:AlternateContent>
  <xr:revisionPtr revIDLastSave="0" documentId="13_ncr:1_{EE91BA20-635B-4F13-8AA2-00EDB82CDED9}" xr6:coauthVersionLast="47" xr6:coauthVersionMax="47" xr10:uidLastSave="{00000000-0000-0000-0000-000000000000}"/>
  <bookViews>
    <workbookView xWindow="-120" yWindow="-120" windowWidth="29040" windowHeight="15840" tabRatio="775" xr2:uid="{00000000-000D-0000-FFFF-FFFF00000000}"/>
  </bookViews>
  <sheets>
    <sheet name="MCM Reporting" sheetId="4" r:id="rId1"/>
    <sheet name="Additional Reporting" sheetId="10" r:id="rId2"/>
    <sheet name="NonStructural BMPs" sheetId="5" r:id="rId3"/>
    <sheet name="FRP Implementation" sheetId="9" r:id="rId4"/>
    <sheet name="PCP Development"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6" l="1"/>
  <c r="G11" i="5"/>
  <c r="G10" i="5"/>
  <c r="G9" i="5"/>
  <c r="G8" i="5"/>
  <c r="D12" i="5" l="1"/>
  <c r="D13" i="5" s="1"/>
  <c r="C12" i="5"/>
  <c r="C13" i="5" s="1"/>
  <c r="B12" i="5"/>
  <c r="B13" i="5" s="1"/>
</calcChain>
</file>

<file path=xl/sharedStrings.xml><?xml version="1.0" encoding="utf-8"?>
<sst xmlns="http://schemas.openxmlformats.org/spreadsheetml/2006/main" count="255" uniqueCount="232">
  <si>
    <t>Minimum Control Measure Reporting</t>
  </si>
  <si>
    <t>GP Part 6.2</t>
  </si>
  <si>
    <t>MCM Requirements</t>
  </si>
  <si>
    <t>Measurable Goal</t>
  </si>
  <si>
    <t xml:space="preserve">Description of how requirement was met </t>
  </si>
  <si>
    <t>List attachments if applicable</t>
  </si>
  <si>
    <t>Activities planned for next year</t>
  </si>
  <si>
    <t>Proposed change in BMP or measurable goal?</t>
  </si>
  <si>
    <t>MM#1: Public Education and Outreach on Stormwater Impacts</t>
  </si>
  <si>
    <t>1.c. (1)</t>
  </si>
  <si>
    <t>Website maintained with locally relevant stormwater information</t>
  </si>
  <si>
    <t>Attachments</t>
  </si>
  <si>
    <t>1.c (2)</t>
  </si>
  <si>
    <t>Maintain a program to identify opportunties and provide technical assistance on Low Impact BMPs</t>
  </si>
  <si>
    <t>1.c (3)</t>
  </si>
  <si>
    <t>Participate in a regional stormwater education strategy or develop an MS4 specific program</t>
  </si>
  <si>
    <t xml:space="preserve">Other </t>
  </si>
  <si>
    <t>MM#2: Public Involvement and Participation</t>
  </si>
  <si>
    <t>2.d</t>
  </si>
  <si>
    <t>Participate in a regional stormwater public involvement and participation strategy or develop an MS4 specific program</t>
  </si>
  <si>
    <t>MM#3: Illicit Discharge Detection and Elimination</t>
  </si>
  <si>
    <t>3.a (1)</t>
  </si>
  <si>
    <t>Develop and maintain a GIS or AutoCAD map of the storm sewers in the regulated MS4 showing all outfalls</t>
  </si>
  <si>
    <t>3.a (2)</t>
  </si>
  <si>
    <t>Develop ordinace or policy prohibiting non-stormwater discharges and implement enforcement procedures</t>
  </si>
  <si>
    <t>3.a (3)</t>
  </si>
  <si>
    <t>Develop and implement a plan to detect and address non-stormwater discharges</t>
  </si>
  <si>
    <t>3.a (4)</t>
  </si>
  <si>
    <t>Inform public on the dangers of illegal discharges</t>
  </si>
  <si>
    <t>3.a (6)</t>
  </si>
  <si>
    <t>Status of monitoring activities:</t>
  </si>
  <si>
    <t>Outfalls Inspected:</t>
  </si>
  <si>
    <t>Number of dry-weather samples taken:</t>
  </si>
  <si>
    <t>Feet of storwmater drainage pipe inspected:</t>
  </si>
  <si>
    <t xml:space="preserve">Discharges Detected: </t>
  </si>
  <si>
    <t xml:space="preserve">Discharges Corrected: </t>
  </si>
  <si>
    <t>MM#4: Construction Site Stormwater Runoff Control</t>
  </si>
  <si>
    <t>4.a (1)</t>
  </si>
  <si>
    <t>Develop and implement procedures to ensure that construction activities undertaken by the MS4 are properly permitted</t>
  </si>
  <si>
    <t>Number of permitted MS4 construction projects:</t>
  </si>
  <si>
    <t>4.a (2)</t>
  </si>
  <si>
    <t>Review existing policies to determine effectiveness, consistency with state standards; Amend for consistency with state standards</t>
  </si>
  <si>
    <t>4.a (3)</t>
  </si>
  <si>
    <t>Develop and implement ordinance that regulates earth distrubance &lt;1ac</t>
  </si>
  <si>
    <t>Number of projects with &lt;1ac of disturbance subject to MS4 requirements:</t>
  </si>
  <si>
    <t>MM#5: Post Construction Stormwater Management for New Development and Redevelopment</t>
  </si>
  <si>
    <t>5.d</t>
  </si>
  <si>
    <t>Review existing policies to determine effectiveness, consistency with state standards, opportuntities for LID, and opportunties for changes to street and parking requirements; Amend for consistency with state standards</t>
  </si>
  <si>
    <t>5.e</t>
  </si>
  <si>
    <t>Develop and implement procedures to identify projects that disturb &gt;1ac but do not require a state post-construction permit</t>
  </si>
  <si>
    <t xml:space="preserve">Number of projects &gt;1ac of disturbance &lt;1ac of impervious: </t>
  </si>
  <si>
    <t>5.f</t>
  </si>
  <si>
    <t>Adopt an ordinance or policy that requires projects that disturb &gt;1ac to utilize a combination of structural, non-structural, and low impact BMPs and ensure long-term maintenance</t>
  </si>
  <si>
    <t>5.g (1)</t>
  </si>
  <si>
    <t>Develop and implement procedures for inspecting projects subject to the MS4's ordinance</t>
  </si>
  <si>
    <t xml:space="preserve">Number of STPs (without state permits) inspected by MS4: </t>
  </si>
  <si>
    <t>5.g (2)</t>
  </si>
  <si>
    <t>Develop and implement procedures to ensure that development activities undertaken by the MS4 are properly permitted</t>
  </si>
  <si>
    <t>MM#6: Pollution Prevention and Good Housekeeping for Municipal Operations</t>
  </si>
  <si>
    <t>6.b (2)</t>
  </si>
  <si>
    <t>Conduct stormwater training for staff</t>
  </si>
  <si>
    <t>6.b (3)</t>
  </si>
  <si>
    <t>Implement controls for reducing or eliminating the discharge of pollutants from the MS4</t>
  </si>
  <si>
    <t xml:space="preserve"> STPs constructed, upgraded, &amp; maintained</t>
  </si>
  <si>
    <t>STPs incorpoated into the MS4</t>
  </si>
  <si>
    <t>Inspections performed on fleet vehicles, buildings, garages, parks, open spaces</t>
  </si>
  <si>
    <t>Catch basin cleaning</t>
  </si>
  <si>
    <t>Street Sweeping</t>
  </si>
  <si>
    <t>Leaf/organic waste removal program</t>
  </si>
  <si>
    <t>6.b (4)</t>
  </si>
  <si>
    <t>Develop and implement procedures for proper disposal of wastes</t>
  </si>
  <si>
    <t>6.c</t>
  </si>
  <si>
    <t>Prohibit use of phosphorus containing fertilizers on facility operations unless warranted by a soil test; submit copy of test</t>
  </si>
  <si>
    <t>6.d</t>
  </si>
  <si>
    <t>Participate in the Agency's Municipal Compliance Assistance Program (or other audit program) for municipal garages</t>
  </si>
  <si>
    <t>Additional MS4 Reporting Requirements</t>
  </si>
  <si>
    <t>Annual Review of SWMP completed</t>
  </si>
  <si>
    <t>Results of information collected and analyzed, if not included elsewhere</t>
  </si>
  <si>
    <t>Notice that permittee is relying on another entity to satisy some of its permit obligations</t>
  </si>
  <si>
    <t>Entity and responsbility</t>
  </si>
  <si>
    <t>Estimated funds spent on stormwater management for the fiscal year*</t>
  </si>
  <si>
    <t>Other information, if applicable</t>
  </si>
  <si>
    <t>Impaired Waters Response Plan</t>
  </si>
  <si>
    <t>Impaired Stream</t>
  </si>
  <si>
    <t>Impairment</t>
  </si>
  <si>
    <t>Status of implementation</t>
  </si>
  <si>
    <t>Planned activities for upcoming year</t>
  </si>
  <si>
    <t xml:space="preserve">* Optional response.  </t>
  </si>
  <si>
    <t>Non Structural BMP Reporting</t>
  </si>
  <si>
    <t>Complete Table 1 or 2, depending on tracking method used by MS4</t>
  </si>
  <si>
    <t>Table 1. Area tracking method</t>
  </si>
  <si>
    <t>Table 2. Measurement of material tracking method</t>
  </si>
  <si>
    <t>Table 3. Phosphorus Reduction Factor</t>
  </si>
  <si>
    <t>Sub Area Name (Lake segment, route, etc.)</t>
  </si>
  <si>
    <t>Combined dry weight of material collected (kg)</t>
  </si>
  <si>
    <t>2/year (spring and fall)</t>
  </si>
  <si>
    <t>Monthly</t>
  </si>
  <si>
    <t>Weekly</t>
  </si>
  <si>
    <t>4X in the fall</t>
  </si>
  <si>
    <t>Area of streets swept (acres)</t>
  </si>
  <si>
    <r>
      <rPr>
        <b/>
        <i/>
        <sz val="11"/>
        <color theme="1"/>
        <rFont val="Calibri"/>
        <family val="2"/>
        <scheme val="minor"/>
      </rPr>
      <t>OR</t>
    </r>
    <r>
      <rPr>
        <sz val="11"/>
        <color theme="1"/>
        <rFont val="Calibri"/>
        <family val="2"/>
        <scheme val="minor"/>
      </rPr>
      <t xml:space="preserve"> Cubic yards of material collected</t>
    </r>
  </si>
  <si>
    <t>Mechanical Broom</t>
  </si>
  <si>
    <t>P Load from Streets where sweeping occurs (kg/year)</t>
  </si>
  <si>
    <t>Number of sediment samples taken</t>
  </si>
  <si>
    <t>Vacuum Assisted</t>
  </si>
  <si>
    <t>Sweeper Frequency</t>
  </si>
  <si>
    <t xml:space="preserve">Lab where samples were processed </t>
  </si>
  <si>
    <t>High Efficiency Regenerative Air-Vacuum</t>
  </si>
  <si>
    <t>Sweeper Technology</t>
  </si>
  <si>
    <t>Record the average TP result</t>
  </si>
  <si>
    <t xml:space="preserve">Year sweeping started </t>
  </si>
  <si>
    <t>Was a particle size analysis done?</t>
  </si>
  <si>
    <t>If weekly or monthly, number of months streets are swept</t>
  </si>
  <si>
    <t>Please attach results from the lab</t>
  </si>
  <si>
    <t>Phosphorus Credit</t>
  </si>
  <si>
    <t>Phosphrous Reduction from Street Sweeping (kg/year)</t>
  </si>
  <si>
    <t>**There is currently no approved accounting methodology based on weight or volume of material collected.  Should a method be developed, DEC anticipates information like that in Table 2 could be required.</t>
  </si>
  <si>
    <t>Catch Basin Cleaning</t>
  </si>
  <si>
    <t>P Load from Streets where catch basin cleaning occurs (kg/year)</t>
  </si>
  <si>
    <t>Phosphrous Reduction from Catch Basin Cleaning(kg/year)</t>
  </si>
  <si>
    <t>Flow Restoration Plan Implementation</t>
  </si>
  <si>
    <t>XX Brook</t>
  </si>
  <si>
    <t>Summary of actions taken to implement FRP components</t>
  </si>
  <si>
    <t>What is the MS4's overall status in implementing the FRP?</t>
  </si>
  <si>
    <t>Summary of BMP implentation planned for the next calendar year, if any.</t>
  </si>
  <si>
    <t>Assessment of ability to meet outstanding schedule items</t>
  </si>
  <si>
    <t>Stream Flow Monitoring</t>
  </si>
  <si>
    <t>Does your municipality conduct stream flow monitoring?</t>
  </si>
  <si>
    <t>Steam Corridor Protection</t>
  </si>
  <si>
    <t xml:space="preserve">Ordinance or regulation adopted to protect and regulate development in sw impaired water stream corridors </t>
  </si>
  <si>
    <t>Phophorus Control Plan Development (PCP)</t>
  </si>
  <si>
    <t>Road Erosion Inventory (REI)</t>
  </si>
  <si>
    <t>Are there any segments on the MRGP Implementation Table portal that are incomplete? If so, please describe how the data will be completed.</t>
  </si>
  <si>
    <t>Roads and Outlets planned for upgrade in calendar year 2023.</t>
  </si>
  <si>
    <t>Extent of street sweeping and catch basin cleaning</t>
  </si>
  <si>
    <t>See 'Non-structural tab'</t>
  </si>
  <si>
    <t>Extent of stormwater BMP implementation</t>
  </si>
  <si>
    <t>See 'BMP Tracking Table'</t>
  </si>
  <si>
    <t>What is the MS4's overall status in implementing the PCP?</t>
  </si>
  <si>
    <t>Assessment of the ability to meet outstanding schedule items</t>
  </si>
  <si>
    <t>List of '3 acre sites' that have been taken over by the MS4 in the past calendar year.</t>
  </si>
  <si>
    <t>Has the additional loading from privately owned land associated with the 3-acre sites been addressed in the phosphorus control plan? If not describe the MS4s plan to address the additional target.</t>
  </si>
  <si>
    <t>City Website maintained with locally relevant stormwater information.</t>
  </si>
  <si>
    <t>Provide links on the stormwater page with links to relevant non-profits and government resource sites which can provide
technical assistance.</t>
  </si>
  <si>
    <t>Financial Support to Rethink Runoff; survey of residents every 5 years to track reported
behavior with regards to residential stormwater BMPs.</t>
  </si>
  <si>
    <t xml:space="preserve">Provided $6,000 in annual dues to CCRCP for funding of Rethink Runoff Stream Team. Refer to MCM#1 Report. </t>
  </si>
  <si>
    <t xml:space="preserve">Participate in and provide financial support for the Rethink Runoff Stream Team </t>
  </si>
  <si>
    <t xml:space="preserve">Provided $6,000 in annual dues to CCRCP for funding of Rethink Runoff Stream Team. Refer to MCM#2 Report. </t>
  </si>
  <si>
    <t>Inspection reports can be made available upon request</t>
  </si>
  <si>
    <t xml:space="preserve">Continue to review and update as necessary the City's Stormwater Map.  Develop the map in Nexgen for tracking and maintenance. </t>
  </si>
  <si>
    <t>Provide $6,000 in annual dues to CCRCP for funding of Rethink Runoff Stream Team</t>
  </si>
  <si>
    <t>Update City's Stormwater Ordinance to revise requirements for non-regulatory development</t>
  </si>
  <si>
    <t>Increase frequency of dry weather monitoring and testing of outfalls.</t>
  </si>
  <si>
    <t xml:space="preserve">Inspect all outfalls. Investigate any unmapped outfalls encountered. </t>
  </si>
  <si>
    <t>Review and update as necessary the current Stormwater Ordinance (2007).</t>
  </si>
  <si>
    <t xml:space="preserve">Section 23.04.03 of Stormwater Ordinance (available on City Website) prohibits all non-stormwater discharges.  </t>
  </si>
  <si>
    <t>Screen outfalls and follow up with dry weather or suspicious activity testing.  Use Optical Brightener testing or other testing methods (Ammonia, E-Coli and Sewer Camera for example) as necessary to detect non-stormwater discharges. Enforce the ordinance to address illicit connections and remove.</t>
  </si>
  <si>
    <t xml:space="preserve">Outfalls are monitored for visual and olfactory indicators of illicit discharge. </t>
  </si>
  <si>
    <t>Website updates and guidance &amp; training of employees as described in MM # 6.</t>
  </si>
  <si>
    <t xml:space="preserve">Public education provided via Rethink Runoff website, accessible via City Website. </t>
  </si>
  <si>
    <t>Adopted Stormwater Ordinance in 2007 which is as stringent as the State standards.</t>
  </si>
  <si>
    <t xml:space="preserve">Reviewing City's stormwater ordinance and suggested revisions from engineering consultant. </t>
  </si>
  <si>
    <t>Review ordinance, develop timeline for governance review and adoption of revised stormwater ordinance.</t>
  </si>
  <si>
    <t xml:space="preserve">1: Main Street Revitalization operational permit and construction permit applications submitted. </t>
  </si>
  <si>
    <t xml:space="preserve">Proceed with Main Street construction work. Potential permit application for Lot 7D site development. </t>
  </si>
  <si>
    <t>Review and update the Stormwater Ordinance, as necessary.</t>
  </si>
  <si>
    <t xml:space="preserve">All projects requesting a Public Works permit or a Planning Permit for work that includes earthwork must comply with erosion and sediment control standards. </t>
  </si>
  <si>
    <t>Potential updates to City's stormwater ordinance will refer to DPW standards for DPW permits.</t>
  </si>
  <si>
    <t>Reviewing potential updates to City's stormwater ordinance, with particular attention to Section 23.05.03 - Redevelopment.</t>
  </si>
  <si>
    <t>Continue to require that the erosion and sediment control checklist be filled out when the planning and zoning department issues small construction permits.</t>
  </si>
  <si>
    <t>Review existing policies, regulations and ordinances to assess whether changes can be made to support LID options and adopt requirements that are at least as stringent as the State.</t>
  </si>
  <si>
    <t>Enforce the ordinance for new development and redevelopment projects that disturb greater than or equal to one acre and are not subject to the State Post construction Permit program.</t>
  </si>
  <si>
    <t>Potential projects are identified by City staff during review of applications for City permits (Planning &amp; Zoning and Public Works)</t>
  </si>
  <si>
    <t xml:space="preserve">Enforce existing Ordinance </t>
  </si>
  <si>
    <t>Review changes to ordinance to establish criertia for BMPs and maintenance requirements</t>
  </si>
  <si>
    <t xml:space="preserve">We are not aware of any that would be subject to MS4 Permit. </t>
  </si>
  <si>
    <t>Enforce existing Ordinance &amp; procedures</t>
  </si>
  <si>
    <t>Update DPW specifications to include ESPC requirements and inspection language.</t>
  </si>
  <si>
    <t>None.</t>
  </si>
  <si>
    <t xml:space="preserve">Planning &amp; Zoning forwards permit requests to Public Works for review of potential stormwater permit requirements. </t>
  </si>
  <si>
    <t>Document training topics and employee attendance.</t>
  </si>
  <si>
    <t>Continue attendence at CWAC/MS4 meetings, seek training opporunities through GMWEA, local vendors, or other associations.</t>
  </si>
  <si>
    <t>Aggressive street sweeping and catch basin cleaning program; keep records of catch basins cleaned and streets swept. Continue the use of catch basin filters located in the Morehouse Brook watershed and quantify debris collected.</t>
  </si>
  <si>
    <t>Continue monitoring STPs</t>
  </si>
  <si>
    <t>0</t>
  </si>
  <si>
    <t xml:space="preserve">City replaced its mechanical street sweeper in 2019 with a regenerative air vacuum sweeper, began using in 2020. Monitored all public buildings and spaces for drainage issues and MS4 General Permit non-conformance (none observed). </t>
  </si>
  <si>
    <t>Continue monitoring public buildings and spaces.</t>
  </si>
  <si>
    <t>25% of City-wide total CBs</t>
  </si>
  <si>
    <t>Evaluating street sweeping program to comply with Wisconsin Method as part of Phosphorus Control Plan.</t>
  </si>
  <si>
    <t>No leaf/organic waste removal program planned at this time. May consider updating City Website to include information and resources for composting, disposal of leaf/organic waste, etc. Such measures to be considered in conjunction with development of street sweeping SOP in compliance with WI Method.</t>
  </si>
  <si>
    <t xml:space="preserve">Continue use of drying beds at the WPCF for storing catch basin and street sweepings. The sweepings and CB sediment are stored separately for measuring, and water drains back to the treatment process. </t>
  </si>
  <si>
    <t xml:space="preserve">The City annually uses these drying beds for such collected debris. Debris also temporarily stored to dry at DPW yard. </t>
  </si>
  <si>
    <t>The City staff has stopped the use of fertilizers containing phosphorous for all municipal facilities where fertilizers might be applied.</t>
  </si>
  <si>
    <t>City will request an MCAP or similar audit program to inspect the DPW garage and WPCF in this Permit cycle and document.</t>
  </si>
  <si>
    <t xml:space="preserve">Request an MCAP or similar audit program to inspect the DPW garage and WPCF. </t>
  </si>
  <si>
    <t>Yes</t>
  </si>
  <si>
    <t xml:space="preserve">Outfall inspection forms on file electronically and may be made available upon request. </t>
  </si>
  <si>
    <t>Winooski River</t>
  </si>
  <si>
    <t>Morehouse Brook</t>
  </si>
  <si>
    <t>Mercury</t>
  </si>
  <si>
    <t>Stormwater</t>
  </si>
  <si>
    <t>FRP completed late 2017</t>
  </si>
  <si>
    <t>Refer to tab "FRP Implementation"</t>
  </si>
  <si>
    <t>The Winooski River is listed as impaired for Mercury from the mouth to the Winooski Dam. This section of river is included in the Northeast Regional Mercury TMDL approved by the EPA in 2007.
The TMDL does not specify a wasteload allocation for the MS4 discharge. The City is meeting the terms and conditions of General Permit 3-9014 (2012) in regard to the Northeast Regional Mercury TMDL.</t>
  </si>
  <si>
    <t xml:space="preserve">Note: Column C is included because City replaced their mechanical broom sweeper with a regen-air sweeper in late Fall 2019. Refer to PCP Report. </t>
  </si>
  <si>
    <t>In 2019, City of Winooski (with cost sharing contribution from Town of  Colchester) completed construction of several BMPs on Pinegrove Terrace (PGT) and adopted an expired stormwater permit (1-0576) from the PGT HOA for coverage under Winooski's MS4 permit.</t>
  </si>
  <si>
    <t xml:space="preserve">PGT Pond Upgrade (WIN-3+4 in the Morehouse FRP; WIN001 in Winooski's 2021 BMP Tracking Table) and four Bioretention Bumpouts on PGT (WIN002-WIN005 in the Tracking Table) were installed in 2019. The City is not aware of any new unregulated impervious development within the Morehouse watershed. </t>
  </si>
  <si>
    <t xml:space="preserve">Remaining BMPs for implementation include the Landry Park Sand Filter (WIN-5/6 in the Morehouse FRP; WIN011 in Winooski's 2021 BMP Tracking Table) and Brisson Ct / Cedar St Bioretention (WIN-1 in the FRP, WIN012 in the Tracking Table). These projects are planned only; preliminary engineering planned for 2022-2024, with full design and construction to proceed sometime thereafter. These projects are also identified in Winooski's PCP. </t>
  </si>
  <si>
    <t xml:space="preserve">Winooski foresees no issue with completing implementation of remaining items as required by 2032. </t>
  </si>
  <si>
    <t xml:space="preserve">Yes. DPW contracted with Stone Environmental to retain flow monitoring equipment on Morehouse Brook at the Mallets Bay Avenue culvert. Contract includes monitoring from late Spring through Fall, and will continue through 2024. </t>
  </si>
  <si>
    <t>http://winooskivt.gov/202/Regulations-and-Ordinances</t>
  </si>
  <si>
    <t xml:space="preserve">Uploaded to 'Municipal Roads General Permit Implementation Table' by CCRPC in Winter 2020. </t>
  </si>
  <si>
    <t xml:space="preserve">Segment ID: 69253.1; Segment Status: Partially Meets; W ALLEN ST, Winooski. Plan for compliance is to add bituminous curbing on segment shoulders when pavement is resurfaced. </t>
  </si>
  <si>
    <t>None</t>
  </si>
  <si>
    <t xml:space="preserve">Capital planning for budgetary considerations. Preliminary engineering and pursuit of outside funding to follow. </t>
  </si>
  <si>
    <t>Prioritizing projects within Morehouse Brook watershed because these projects have an ealier regulatory deadline for completion. Other BMPs to follow. At this time, DPW's best judgment is that all remianing BMP implementation as described in the PCP can be completed ahead of regulatory deadlines, pending DEC comments on the PCP report and funding availability.</t>
  </si>
  <si>
    <t>City website (https://www.winooskivt.gov/1572/Public-Works) and Rethink Runoff website (http://rethinkrunoff.org/)</t>
  </si>
  <si>
    <t>DPW collected 148 CY of street debris and leaves (street debris and leaves not measured separately). Refer to tab 'NonStructural BMPs.'
12 dog bag stations refilled every 1-2 weeks (approximately 600-700 bags per year).</t>
  </si>
  <si>
    <t>DPW collected 148 CY of street debris and leaves. Refer to tab 'NonStructural BMPs.'</t>
  </si>
  <si>
    <t xml:space="preserve">Completed annual target of cleaning about 25% of CBs City-wide. DPW inspected 185 CBs, collected 42 cubic yards of material from CB sumps, and replaced 23 CB filters. </t>
  </si>
  <si>
    <t>MCM #1
Regional Stormwater Education Program
Rethink Runoff 
2023 Annual Report</t>
  </si>
  <si>
    <t>MCM #2
Rethink Runoff Stream Team
Summary of Activities 2023</t>
  </si>
  <si>
    <t xml:space="preserve">Completed Phase 2 of stormwater inventory program (mapping and pipe condition assessment) with funding from CCRPC's 2022 Unified Planning Work Program (UPWP). City Engineer continues to groundtruth existing GIS data, duplicating map data in AutoCAD format. </t>
  </si>
  <si>
    <t>11 Tigan Street, 1 Abenaki Way covered under state stormwater permits</t>
  </si>
  <si>
    <t>No update in 2023.</t>
  </si>
  <si>
    <t xml:space="preserve">Street sweeping and catch basin cleaning continued through 2023. </t>
  </si>
  <si>
    <t>At minimum, one staff attends monthy CWAC/MS4 Meetings at CCRPC. Attendance at GMWEA meeting, Road Salt symposium</t>
  </si>
  <si>
    <t>7: 62 Union St, 111 East Allen Street, 70 Gail St, 205 West Allen St, 28 Hall St, 70 Hall St, 12 West Spring St</t>
  </si>
  <si>
    <t xml:space="preserve">Began reviewing Stormwater Management ordinance with regard to addressing 2023 MS4 General Permit requirements. Any revised stormwater ordinance submitted to City Council for adoption would continue to have requirements that are at least as stringent as the State regulations. </t>
  </si>
  <si>
    <t xml:space="preserve">No fertilizer used for municipal facilities in 2023. </t>
  </si>
  <si>
    <t xml:space="preserve">No update in 2023. </t>
  </si>
  <si>
    <t>8 inspected; refer to BMP tracking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</si>
</sst>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7" x14ac:knownFonts="1">
    <font>
      <sz val="11"/>
      <color theme="1"/>
      <name val="Calibri"/>
      <family val="2"/>
      <scheme val="minor"/>
    </font>
    <font>
      <b/>
      <sz val="11"/>
      <color theme="1"/>
      <name val="Calibri"/>
      <family val="2"/>
      <scheme val="minor"/>
    </font>
    <font>
      <b/>
      <sz val="12"/>
      <color theme="1"/>
      <name val="Calibri"/>
      <family val="2"/>
      <scheme val="minor"/>
    </font>
    <font>
      <sz val="11"/>
      <color theme="1" tint="0.499984740745262"/>
      <name val="Calibri"/>
      <family val="2"/>
      <scheme val="minor"/>
    </font>
    <font>
      <sz val="1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b/>
      <sz val="14"/>
      <color theme="1"/>
      <name val="Calibri"/>
      <family val="2"/>
    </font>
    <font>
      <sz val="12"/>
      <color theme="1"/>
      <name val="Calibri"/>
      <family val="2"/>
    </font>
    <font>
      <sz val="11"/>
      <color theme="2" tint="-0.499984740745262"/>
      <name val="Calibri"/>
      <family val="2"/>
      <scheme val="minor"/>
    </font>
    <font>
      <sz val="11"/>
      <color rgb="FF000000"/>
      <name val="Calibri"/>
      <family val="2"/>
      <scheme val="minor"/>
    </font>
    <font>
      <sz val="11"/>
      <color rgb="FFC00000"/>
      <name val="Calibri"/>
      <family val="2"/>
      <scheme val="minor"/>
    </font>
    <font>
      <b/>
      <i/>
      <sz val="11"/>
      <color theme="1"/>
      <name val="Calibri"/>
      <family val="2"/>
      <scheme val="minor"/>
    </font>
    <font>
      <sz val="12"/>
      <color theme="1"/>
      <name val="Calibri"/>
      <family val="2"/>
      <scheme val="minor"/>
    </font>
    <font>
      <sz val="12"/>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0" fontId="16" fillId="0" borderId="0" applyNumberFormat="0" applyFill="0" applyBorder="0" applyAlignment="0" applyProtection="0"/>
  </cellStyleXfs>
  <cellXfs count="74">
    <xf numFmtId="0" fontId="0" fillId="0" borderId="0" xfId="0"/>
    <xf numFmtId="0" fontId="0" fillId="0" borderId="1" xfId="0" applyBorder="1"/>
    <xf numFmtId="0" fontId="0" fillId="0" borderId="1" xfId="0" applyBorder="1" applyAlignment="1">
      <alignment wrapText="1"/>
    </xf>
    <xf numFmtId="0" fontId="3" fillId="0" borderId="1" xfId="0" applyFont="1" applyBorder="1" applyAlignment="1">
      <alignment wrapText="1"/>
    </xf>
    <xf numFmtId="6" fontId="3" fillId="0" borderId="1" xfId="0" applyNumberFormat="1" applyFont="1" applyBorder="1" applyAlignment="1">
      <alignment wrapText="1"/>
    </xf>
    <xf numFmtId="0" fontId="6" fillId="0" borderId="0" xfId="0" applyFont="1"/>
    <xf numFmtId="0" fontId="0" fillId="0" borderId="6" xfId="0" applyBorder="1"/>
    <xf numFmtId="0" fontId="3" fillId="0" borderId="1" xfId="0" applyFont="1" applyBorder="1"/>
    <xf numFmtId="0" fontId="0" fillId="0" borderId="0" xfId="0" applyAlignment="1">
      <alignment wrapText="1"/>
    </xf>
    <xf numFmtId="0" fontId="0" fillId="0" borderId="0" xfId="0" applyAlignment="1">
      <alignment vertical="top"/>
    </xf>
    <xf numFmtId="0" fontId="0" fillId="0" borderId="1" xfId="0" applyBorder="1" applyAlignment="1">
      <alignment horizontal="right" wrapText="1"/>
    </xf>
    <xf numFmtId="0" fontId="0" fillId="0" borderId="0" xfId="0" applyAlignment="1">
      <alignment horizontal="left"/>
    </xf>
    <xf numFmtId="0" fontId="0" fillId="0" borderId="7" xfId="0" applyBorder="1"/>
    <xf numFmtId="0" fontId="5" fillId="0" borderId="1" xfId="0" applyFont="1" applyBorder="1" applyAlignment="1">
      <alignment wrapText="1"/>
    </xf>
    <xf numFmtId="0" fontId="5" fillId="0" borderId="1" xfId="0" applyFont="1" applyBorder="1"/>
    <xf numFmtId="0" fontId="1" fillId="3" borderId="1" xfId="0" applyFont="1" applyFill="1" applyBorder="1" applyAlignment="1">
      <alignment vertical="top"/>
    </xf>
    <xf numFmtId="0" fontId="0" fillId="3" borderId="1" xfId="0" applyFill="1" applyBorder="1" applyAlignment="1">
      <alignment wrapText="1"/>
    </xf>
    <xf numFmtId="0" fontId="0" fillId="3" borderId="1" xfId="0" applyFill="1" applyBorder="1" applyAlignment="1">
      <alignment horizontal="left" wrapText="1"/>
    </xf>
    <xf numFmtId="0" fontId="0" fillId="3" borderId="1" xfId="0" applyFill="1" applyBorder="1" applyAlignment="1">
      <alignment horizontal="right" wrapText="1"/>
    </xf>
    <xf numFmtId="0" fontId="0" fillId="3" borderId="1" xfId="0" applyFill="1" applyBorder="1"/>
    <xf numFmtId="0" fontId="9" fillId="0" borderId="0" xfId="0" applyFont="1" applyAlignment="1">
      <alignment horizontal="left"/>
    </xf>
    <xf numFmtId="0" fontId="7" fillId="0" borderId="0" xfId="0" applyFont="1"/>
    <xf numFmtId="0" fontId="10" fillId="0" borderId="1" xfId="0" applyFont="1" applyBorder="1" applyAlignment="1">
      <alignment wrapText="1"/>
    </xf>
    <xf numFmtId="0" fontId="8" fillId="2" borderId="0" xfId="0" applyFont="1" applyFill="1"/>
    <xf numFmtId="0" fontId="2" fillId="2" borderId="2" xfId="0" applyFont="1" applyFill="1" applyBorder="1"/>
    <xf numFmtId="0" fontId="2" fillId="2" borderId="3" xfId="0" applyFont="1" applyFill="1" applyBorder="1"/>
    <xf numFmtId="0" fontId="2" fillId="2" borderId="4" xfId="0" applyFont="1" applyFill="1" applyBorder="1"/>
    <xf numFmtId="0" fontId="1" fillId="3" borderId="2" xfId="0" applyFont="1" applyFill="1" applyBorder="1" applyAlignment="1">
      <alignment wrapText="1"/>
    </xf>
    <xf numFmtId="0" fontId="0" fillId="3" borderId="1" xfId="0" applyFill="1" applyBorder="1" applyAlignment="1">
      <alignment vertical="center" wrapText="1"/>
    </xf>
    <xf numFmtId="0" fontId="11" fillId="3" borderId="1" xfId="0" applyFont="1" applyFill="1" applyBorder="1" applyAlignment="1">
      <alignment vertical="center" wrapText="1"/>
    </xf>
    <xf numFmtId="0" fontId="0" fillId="3" borderId="1" xfId="0" applyFill="1" applyBorder="1" applyAlignment="1">
      <alignment horizontal="left"/>
    </xf>
    <xf numFmtId="0" fontId="0" fillId="0" borderId="1" xfId="0" applyBorder="1" applyAlignment="1">
      <alignment horizontal="right"/>
    </xf>
    <xf numFmtId="9" fontId="11" fillId="0" borderId="1" xfId="0" applyNumberFormat="1" applyFont="1" applyBorder="1" applyAlignment="1">
      <alignment vertical="center" wrapText="1"/>
    </xf>
    <xf numFmtId="9" fontId="0" fillId="0" borderId="1" xfId="0" applyNumberFormat="1" applyBorder="1" applyAlignment="1">
      <alignment vertical="center" wrapText="1"/>
    </xf>
    <xf numFmtId="0" fontId="0" fillId="3" borderId="2" xfId="0" applyFill="1" applyBorder="1"/>
    <xf numFmtId="10" fontId="0" fillId="3" borderId="1" xfId="0" applyNumberFormat="1" applyFill="1" applyBorder="1" applyAlignment="1">
      <alignment horizontal="right"/>
    </xf>
    <xf numFmtId="0" fontId="0" fillId="3" borderId="1" xfId="0" applyFill="1" applyBorder="1" applyAlignment="1">
      <alignment horizontal="right"/>
    </xf>
    <xf numFmtId="0" fontId="1" fillId="2" borderId="1" xfId="0" applyFont="1" applyFill="1" applyBorder="1" applyAlignment="1">
      <alignment horizontal="left"/>
    </xf>
    <xf numFmtId="0" fontId="0" fillId="2" borderId="1" xfId="0" applyFill="1" applyBorder="1" applyAlignment="1">
      <alignment horizontal="right"/>
    </xf>
    <xf numFmtId="9" fontId="0" fillId="3" borderId="1" xfId="0" applyNumberFormat="1" applyFill="1" applyBorder="1"/>
    <xf numFmtId="0" fontId="0" fillId="3" borderId="1" xfId="0" applyFill="1" applyBorder="1" applyAlignment="1">
      <alignment vertical="top" wrapText="1"/>
    </xf>
    <xf numFmtId="0" fontId="0" fillId="3" borderId="1" xfId="0" applyFill="1" applyBorder="1" applyAlignment="1">
      <alignment horizontal="left" vertical="top" wrapText="1"/>
    </xf>
    <xf numFmtId="0" fontId="15" fillId="0" borderId="1" xfId="0" applyFont="1" applyBorder="1" applyAlignment="1">
      <alignment vertical="center" wrapText="1"/>
    </xf>
    <xf numFmtId="0" fontId="4" fillId="0" borderId="1" xfId="0" applyFont="1" applyBorder="1" applyAlignment="1">
      <alignment vertical="center" wrapText="1"/>
    </xf>
    <xf numFmtId="6" fontId="4" fillId="0" borderId="1" xfId="0" applyNumberFormat="1" applyFont="1" applyBorder="1" applyAlignment="1">
      <alignment vertical="center" wrapText="1"/>
    </xf>
    <xf numFmtId="0" fontId="14" fillId="0" borderId="0" xfId="0" applyFont="1" applyAlignment="1">
      <alignment horizontal="left" vertical="center" wrapText="1"/>
    </xf>
    <xf numFmtId="0" fontId="14"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vertical="center" wrapText="1"/>
    </xf>
    <xf numFmtId="0" fontId="4" fillId="4" borderId="1" xfId="0" applyFont="1" applyFill="1" applyBorder="1" applyAlignment="1">
      <alignment vertical="center" wrapText="1"/>
    </xf>
    <xf numFmtId="0" fontId="4" fillId="0" borderId="1" xfId="0" applyFont="1" applyBorder="1" applyAlignment="1">
      <alignment wrapText="1"/>
    </xf>
    <xf numFmtId="0" fontId="0" fillId="0" borderId="1" xfId="0" applyBorder="1" applyAlignment="1">
      <alignment horizontal="right" vertical="center" wrapText="1"/>
    </xf>
    <xf numFmtId="0" fontId="4" fillId="0" borderId="1" xfId="0" quotePrefix="1" applyFont="1" applyBorder="1" applyAlignment="1">
      <alignment vertical="center" wrapText="1"/>
    </xf>
    <xf numFmtId="0" fontId="4" fillId="0" borderId="1" xfId="0" applyFont="1" applyBorder="1"/>
    <xf numFmtId="0" fontId="0" fillId="0" borderId="1" xfId="0" applyBorder="1" applyAlignment="1">
      <alignment horizontal="left"/>
    </xf>
    <xf numFmtId="0" fontId="4" fillId="0" borderId="1" xfId="0" applyFont="1" applyBorder="1" applyAlignment="1">
      <alignment horizontal="left"/>
    </xf>
    <xf numFmtId="0" fontId="16" fillId="0" borderId="1" xfId="1" applyBorder="1" applyAlignment="1">
      <alignment vertical="center" wrapText="1"/>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left" vertical="top"/>
    </xf>
    <xf numFmtId="0" fontId="1" fillId="3" borderId="1" xfId="0" applyFont="1" applyFill="1" applyBorder="1" applyAlignment="1">
      <alignment horizontal="left" vertical="top"/>
    </xf>
    <xf numFmtId="0" fontId="5" fillId="2" borderId="1" xfId="0" applyFont="1" applyFill="1" applyBorder="1" applyAlignment="1">
      <alignment horizontal="left" vertical="top"/>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2" fillId="2" borderId="2" xfId="0" applyFont="1" applyFill="1" applyBorder="1" applyAlignment="1">
      <alignment horizontal="left"/>
    </xf>
    <xf numFmtId="0" fontId="2" fillId="2" borderId="4" xfId="0" applyFont="1" applyFill="1" applyBorder="1" applyAlignment="1">
      <alignment horizontal="left"/>
    </xf>
    <xf numFmtId="0" fontId="2" fillId="2" borderId="1" xfId="0" applyFont="1" applyFill="1" applyBorder="1" applyAlignment="1">
      <alignment horizontal="left"/>
    </xf>
    <xf numFmtId="0" fontId="12" fillId="0" borderId="0" xfId="0" applyFont="1" applyAlignment="1">
      <alignment horizontal="left" vertical="top"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4" xfId="0" applyFont="1" applyFill="1" applyBorder="1" applyAlignment="1">
      <alignment horizontal="left" wrapText="1"/>
    </xf>
    <xf numFmtId="0" fontId="5" fillId="2" borderId="1"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inooskivt.gov/202/Regulations-and-Ordinanc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showGridLines="0" tabSelected="1" zoomScale="80" zoomScaleNormal="80" workbookViewId="0">
      <pane ySplit="2" topLeftCell="A3" activePane="bottomLeft" state="frozen"/>
      <selection pane="bottomLeft" activeCell="D43" sqref="D43"/>
    </sheetView>
  </sheetViews>
  <sheetFormatPr defaultRowHeight="15" x14ac:dyDescent="0.25"/>
  <cols>
    <col min="1" max="1" width="9.7109375" style="9" customWidth="1"/>
    <col min="2" max="2" width="45.5703125" style="8" customWidth="1"/>
    <col min="3" max="3" width="29" customWidth="1"/>
    <col min="4" max="4" width="111.85546875" customWidth="1"/>
    <col min="5" max="5" width="21.42578125" customWidth="1"/>
    <col min="6" max="6" width="28.140625" customWidth="1"/>
    <col min="7" max="7" width="22" customWidth="1"/>
  </cols>
  <sheetData>
    <row r="1" spans="1:7" ht="18.75" x14ac:dyDescent="0.25">
      <c r="A1" s="60" t="s">
        <v>0</v>
      </c>
      <c r="B1" s="60"/>
      <c r="C1" s="60"/>
      <c r="D1" s="60"/>
      <c r="E1" s="60"/>
      <c r="F1" s="60"/>
      <c r="G1" s="60"/>
    </row>
    <row r="2" spans="1:7" s="5" customFormat="1" ht="56.25" x14ac:dyDescent="0.3">
      <c r="A2" s="13" t="s">
        <v>1</v>
      </c>
      <c r="B2" s="13" t="s">
        <v>2</v>
      </c>
      <c r="C2" s="14" t="s">
        <v>3</v>
      </c>
      <c r="D2" s="14" t="s">
        <v>4</v>
      </c>
      <c r="E2" s="13" t="s">
        <v>5</v>
      </c>
      <c r="F2" s="13" t="s">
        <v>6</v>
      </c>
      <c r="G2" s="13" t="s">
        <v>7</v>
      </c>
    </row>
    <row r="3" spans="1:7" ht="18.75" x14ac:dyDescent="0.25">
      <c r="A3" s="57" t="s">
        <v>8</v>
      </c>
      <c r="B3" s="58"/>
      <c r="C3" s="58"/>
      <c r="D3" s="58"/>
      <c r="E3" s="58"/>
      <c r="F3" s="58"/>
      <c r="G3" s="59"/>
    </row>
    <row r="4" spans="1:7" ht="30" customHeight="1" x14ac:dyDescent="0.25">
      <c r="A4" s="15" t="s">
        <v>9</v>
      </c>
      <c r="B4" s="16" t="s">
        <v>10</v>
      </c>
      <c r="C4" s="42" t="s">
        <v>216</v>
      </c>
      <c r="D4" s="43" t="s">
        <v>142</v>
      </c>
      <c r="E4" s="7" t="s">
        <v>11</v>
      </c>
      <c r="F4" s="1"/>
      <c r="G4" s="1"/>
    </row>
    <row r="5" spans="1:7" ht="94.5" x14ac:dyDescent="0.25">
      <c r="A5" s="15" t="s">
        <v>12</v>
      </c>
      <c r="B5" s="16" t="s">
        <v>13</v>
      </c>
      <c r="C5" s="45" t="s">
        <v>143</v>
      </c>
      <c r="D5" s="43" t="s">
        <v>142</v>
      </c>
      <c r="E5" s="1"/>
      <c r="F5" s="1"/>
      <c r="G5" s="1"/>
    </row>
    <row r="6" spans="1:7" ht="94.5" x14ac:dyDescent="0.25">
      <c r="A6" s="15" t="s">
        <v>14</v>
      </c>
      <c r="B6" s="17" t="s">
        <v>15</v>
      </c>
      <c r="C6" s="46" t="s">
        <v>144</v>
      </c>
      <c r="D6" s="47" t="s">
        <v>145</v>
      </c>
      <c r="E6" s="48" t="s">
        <v>220</v>
      </c>
      <c r="F6" s="48" t="s">
        <v>150</v>
      </c>
      <c r="G6" s="1"/>
    </row>
    <row r="7" spans="1:7" x14ac:dyDescent="0.25">
      <c r="A7" s="15"/>
      <c r="B7" s="17" t="s">
        <v>16</v>
      </c>
      <c r="C7" s="1"/>
      <c r="D7" s="4"/>
      <c r="E7" s="1"/>
      <c r="F7" s="1"/>
      <c r="G7" s="1"/>
    </row>
    <row r="8" spans="1:7" ht="18.75" x14ac:dyDescent="0.25">
      <c r="A8" s="57" t="s">
        <v>17</v>
      </c>
      <c r="B8" s="58"/>
      <c r="C8" s="58"/>
      <c r="D8" s="58"/>
      <c r="E8" s="58"/>
      <c r="F8" s="58"/>
      <c r="G8" s="59"/>
    </row>
    <row r="9" spans="1:7" ht="75" x14ac:dyDescent="0.25">
      <c r="A9" s="15" t="s">
        <v>18</v>
      </c>
      <c r="B9" s="17" t="s">
        <v>19</v>
      </c>
      <c r="C9" s="46" t="s">
        <v>146</v>
      </c>
      <c r="D9" s="47" t="s">
        <v>147</v>
      </c>
      <c r="E9" s="49" t="s">
        <v>221</v>
      </c>
      <c r="F9" s="48" t="s">
        <v>150</v>
      </c>
      <c r="G9" s="1"/>
    </row>
    <row r="10" spans="1:7" x14ac:dyDescent="0.25">
      <c r="A10" s="15"/>
      <c r="B10" s="17" t="s">
        <v>16</v>
      </c>
      <c r="C10" s="1"/>
      <c r="D10" s="4"/>
      <c r="E10" s="1"/>
      <c r="F10" s="1"/>
      <c r="G10" s="1"/>
    </row>
    <row r="11" spans="1:7" ht="18.75" x14ac:dyDescent="0.25">
      <c r="A11" s="57" t="s">
        <v>20</v>
      </c>
      <c r="B11" s="58"/>
      <c r="C11" s="58"/>
      <c r="D11" s="58"/>
      <c r="E11" s="58"/>
      <c r="F11" s="58"/>
      <c r="G11" s="59"/>
    </row>
    <row r="12" spans="1:7" ht="94.5" x14ac:dyDescent="0.25">
      <c r="A12" s="15" t="s">
        <v>21</v>
      </c>
      <c r="B12" s="16" t="s">
        <v>22</v>
      </c>
      <c r="C12" s="46" t="s">
        <v>149</v>
      </c>
      <c r="D12" s="43" t="s">
        <v>222</v>
      </c>
      <c r="E12" s="1"/>
      <c r="F12" s="1"/>
      <c r="G12" s="1"/>
    </row>
    <row r="13" spans="1:7" ht="63" x14ac:dyDescent="0.25">
      <c r="A13" s="15" t="s">
        <v>23</v>
      </c>
      <c r="B13" s="16" t="s">
        <v>24</v>
      </c>
      <c r="C13" s="46" t="s">
        <v>154</v>
      </c>
      <c r="D13" s="43" t="s">
        <v>155</v>
      </c>
      <c r="E13" s="47"/>
      <c r="F13" s="48" t="s">
        <v>151</v>
      </c>
      <c r="G13" s="1"/>
    </row>
    <row r="14" spans="1:7" ht="189" x14ac:dyDescent="0.25">
      <c r="A14" s="15" t="s">
        <v>25</v>
      </c>
      <c r="B14" s="16" t="s">
        <v>26</v>
      </c>
      <c r="C14" s="46" t="s">
        <v>156</v>
      </c>
      <c r="D14" s="43" t="s">
        <v>157</v>
      </c>
      <c r="E14" s="47"/>
      <c r="F14" s="48" t="s">
        <v>152</v>
      </c>
      <c r="G14" s="1"/>
    </row>
    <row r="15" spans="1:7" ht="63" x14ac:dyDescent="0.25">
      <c r="A15" s="15" t="s">
        <v>27</v>
      </c>
      <c r="B15" s="16" t="s">
        <v>28</v>
      </c>
      <c r="C15" s="46" t="s">
        <v>158</v>
      </c>
      <c r="D15" s="43" t="s">
        <v>159</v>
      </c>
      <c r="E15" s="1"/>
      <c r="F15" s="1"/>
      <c r="G15" s="1"/>
    </row>
    <row r="16" spans="1:7" x14ac:dyDescent="0.25">
      <c r="A16" s="61" t="s">
        <v>29</v>
      </c>
      <c r="B16" s="16" t="s">
        <v>30</v>
      </c>
      <c r="C16" s="2"/>
      <c r="D16" s="3"/>
      <c r="E16" s="1"/>
      <c r="F16" s="1"/>
      <c r="G16" s="1"/>
    </row>
    <row r="17" spans="1:7" ht="45" x14ac:dyDescent="0.25">
      <c r="A17" s="61"/>
      <c r="B17" s="18" t="s">
        <v>31</v>
      </c>
      <c r="C17" s="10"/>
      <c r="D17" s="50">
        <v>24</v>
      </c>
      <c r="E17" s="2" t="s">
        <v>148</v>
      </c>
      <c r="F17" s="48" t="s">
        <v>153</v>
      </c>
      <c r="G17" s="1"/>
    </row>
    <row r="18" spans="1:7" ht="45" x14ac:dyDescent="0.25">
      <c r="A18" s="61"/>
      <c r="B18" s="18" t="s">
        <v>32</v>
      </c>
      <c r="C18" s="10"/>
      <c r="D18" s="50">
        <v>0</v>
      </c>
      <c r="E18" s="1"/>
      <c r="F18" s="48" t="s">
        <v>152</v>
      </c>
      <c r="G18" s="1"/>
    </row>
    <row r="19" spans="1:7" x14ac:dyDescent="0.25">
      <c r="A19" s="61"/>
      <c r="B19" s="18" t="s">
        <v>33</v>
      </c>
      <c r="C19" s="10"/>
      <c r="D19" s="50">
        <v>0</v>
      </c>
      <c r="E19" s="1"/>
      <c r="F19" s="48"/>
      <c r="G19" s="1"/>
    </row>
    <row r="20" spans="1:7" x14ac:dyDescent="0.25">
      <c r="A20" s="61"/>
      <c r="B20" s="18" t="s">
        <v>34</v>
      </c>
      <c r="C20" s="10"/>
      <c r="D20" s="50">
        <v>0</v>
      </c>
      <c r="E20" s="1"/>
      <c r="F20" s="48"/>
      <c r="G20" s="1"/>
    </row>
    <row r="21" spans="1:7" x14ac:dyDescent="0.25">
      <c r="A21" s="61"/>
      <c r="B21" s="18" t="s">
        <v>35</v>
      </c>
      <c r="C21" s="10"/>
      <c r="D21" s="50">
        <v>0</v>
      </c>
      <c r="E21" s="1"/>
      <c r="F21" s="1"/>
      <c r="G21" s="1"/>
    </row>
    <row r="22" spans="1:7" x14ac:dyDescent="0.25">
      <c r="A22" s="15"/>
      <c r="B22" s="17" t="s">
        <v>16</v>
      </c>
      <c r="C22" s="1"/>
      <c r="D22" s="4"/>
      <c r="E22" s="1"/>
      <c r="F22" s="1"/>
      <c r="G22" s="1"/>
    </row>
    <row r="23" spans="1:7" ht="18.75" x14ac:dyDescent="0.25">
      <c r="A23" s="57" t="s">
        <v>36</v>
      </c>
      <c r="B23" s="58"/>
      <c r="C23" s="58"/>
      <c r="D23" s="58"/>
      <c r="E23" s="58"/>
      <c r="F23" s="58"/>
      <c r="G23" s="59"/>
    </row>
    <row r="24" spans="1:7" ht="75" x14ac:dyDescent="0.25">
      <c r="A24" s="61" t="s">
        <v>37</v>
      </c>
      <c r="B24" s="16" t="s">
        <v>38</v>
      </c>
      <c r="C24" s="46" t="s">
        <v>160</v>
      </c>
      <c r="D24" s="48" t="s">
        <v>161</v>
      </c>
      <c r="E24" s="48"/>
      <c r="F24" s="48" t="s">
        <v>162</v>
      </c>
      <c r="G24" s="1"/>
    </row>
    <row r="25" spans="1:7" ht="60" x14ac:dyDescent="0.25">
      <c r="A25" s="61"/>
      <c r="B25" s="18" t="s">
        <v>39</v>
      </c>
      <c r="C25" s="51"/>
      <c r="D25" s="48" t="s">
        <v>163</v>
      </c>
      <c r="E25" s="47"/>
      <c r="F25" s="48" t="s">
        <v>164</v>
      </c>
      <c r="G25" s="1"/>
    </row>
    <row r="26" spans="1:7" ht="75" x14ac:dyDescent="0.25">
      <c r="A26" s="15" t="s">
        <v>40</v>
      </c>
      <c r="B26" s="17" t="s">
        <v>41</v>
      </c>
      <c r="C26" s="46" t="s">
        <v>165</v>
      </c>
      <c r="D26" s="48" t="s">
        <v>168</v>
      </c>
      <c r="E26" s="47"/>
      <c r="F26" s="48" t="s">
        <v>162</v>
      </c>
      <c r="G26" s="1"/>
    </row>
    <row r="27" spans="1:7" ht="94.5" x14ac:dyDescent="0.25">
      <c r="A27" s="61" t="s">
        <v>42</v>
      </c>
      <c r="B27" s="17" t="s">
        <v>43</v>
      </c>
      <c r="C27" s="46" t="s">
        <v>169</v>
      </c>
      <c r="D27" s="48" t="s">
        <v>166</v>
      </c>
      <c r="E27" s="48"/>
      <c r="F27" s="48" t="s">
        <v>167</v>
      </c>
      <c r="G27" s="1"/>
    </row>
    <row r="28" spans="1:7" ht="30.75" customHeight="1" x14ac:dyDescent="0.25">
      <c r="A28" s="61"/>
      <c r="B28" s="18" t="s">
        <v>44</v>
      </c>
      <c r="C28" s="51"/>
      <c r="D28" s="48" t="s">
        <v>227</v>
      </c>
      <c r="E28" s="47"/>
      <c r="F28" s="47"/>
      <c r="G28" s="1"/>
    </row>
    <row r="29" spans="1:7" x14ac:dyDescent="0.25">
      <c r="A29" s="15"/>
      <c r="B29" s="17" t="s">
        <v>16</v>
      </c>
      <c r="C29" s="47"/>
      <c r="D29" s="44" t="s">
        <v>223</v>
      </c>
      <c r="E29" s="47"/>
      <c r="F29" s="47"/>
      <c r="G29" s="1"/>
    </row>
    <row r="30" spans="1:7" ht="18.75" x14ac:dyDescent="0.25">
      <c r="A30" s="57" t="s">
        <v>45</v>
      </c>
      <c r="B30" s="58"/>
      <c r="C30" s="58"/>
      <c r="D30" s="58"/>
      <c r="E30" s="58"/>
      <c r="F30" s="58"/>
      <c r="G30" s="59"/>
    </row>
    <row r="31" spans="1:7" ht="126" x14ac:dyDescent="0.25">
      <c r="A31" s="15" t="s">
        <v>46</v>
      </c>
      <c r="B31" s="16" t="s">
        <v>47</v>
      </c>
      <c r="C31" s="46" t="s">
        <v>170</v>
      </c>
      <c r="D31" s="48" t="s">
        <v>228</v>
      </c>
      <c r="E31" s="47"/>
      <c r="F31" s="48" t="s">
        <v>162</v>
      </c>
      <c r="G31" s="1"/>
    </row>
    <row r="32" spans="1:7" ht="110.25" x14ac:dyDescent="0.25">
      <c r="A32" s="61" t="s">
        <v>48</v>
      </c>
      <c r="B32" s="16" t="s">
        <v>49</v>
      </c>
      <c r="C32" s="46" t="s">
        <v>171</v>
      </c>
      <c r="D32" s="48" t="s">
        <v>172</v>
      </c>
      <c r="E32" s="47"/>
      <c r="F32" s="47"/>
      <c r="G32" s="1"/>
    </row>
    <row r="33" spans="1:7" ht="30" customHeight="1" x14ac:dyDescent="0.25">
      <c r="A33" s="61"/>
      <c r="B33" s="18" t="s">
        <v>50</v>
      </c>
      <c r="C33" s="48"/>
      <c r="D33" s="48" t="s">
        <v>175</v>
      </c>
      <c r="E33" s="47"/>
      <c r="F33" s="47"/>
      <c r="G33" s="1"/>
    </row>
    <row r="34" spans="1:7" ht="62.25" customHeight="1" x14ac:dyDescent="0.25">
      <c r="A34" s="15" t="s">
        <v>51</v>
      </c>
      <c r="B34" s="17" t="s">
        <v>52</v>
      </c>
      <c r="C34" s="46" t="s">
        <v>173</v>
      </c>
      <c r="D34" s="48" t="s">
        <v>224</v>
      </c>
      <c r="E34" s="47"/>
      <c r="F34" s="48" t="s">
        <v>174</v>
      </c>
      <c r="G34" s="1"/>
    </row>
    <row r="35" spans="1:7" ht="29.25" customHeight="1" x14ac:dyDescent="0.25">
      <c r="A35" s="61" t="s">
        <v>53</v>
      </c>
      <c r="B35" s="17" t="s">
        <v>54</v>
      </c>
      <c r="C35" s="46" t="s">
        <v>176</v>
      </c>
      <c r="D35" s="48" t="s">
        <v>224</v>
      </c>
      <c r="E35" s="47"/>
      <c r="F35" s="48" t="s">
        <v>177</v>
      </c>
      <c r="G35" s="1"/>
    </row>
    <row r="36" spans="1:7" ht="30" customHeight="1" x14ac:dyDescent="0.25">
      <c r="A36" s="61"/>
      <c r="B36" s="18" t="s">
        <v>55</v>
      </c>
      <c r="C36" s="48"/>
      <c r="D36" s="48" t="s">
        <v>178</v>
      </c>
      <c r="E36" s="47"/>
      <c r="F36" s="47"/>
      <c r="G36" s="1"/>
    </row>
    <row r="37" spans="1:7" ht="45" x14ac:dyDescent="0.25">
      <c r="A37" s="15" t="s">
        <v>56</v>
      </c>
      <c r="B37" s="16" t="s">
        <v>57</v>
      </c>
      <c r="C37" s="46" t="s">
        <v>176</v>
      </c>
      <c r="D37" s="48" t="s">
        <v>179</v>
      </c>
      <c r="E37" s="47"/>
      <c r="F37" s="47"/>
      <c r="G37" s="1"/>
    </row>
    <row r="38" spans="1:7" x14ac:dyDescent="0.25">
      <c r="A38" s="15"/>
      <c r="B38" s="17" t="s">
        <v>16</v>
      </c>
      <c r="C38" s="1"/>
      <c r="D38" s="4"/>
      <c r="E38" s="1"/>
      <c r="F38" s="1"/>
      <c r="G38" s="1"/>
    </row>
    <row r="39" spans="1:7" ht="18.75" x14ac:dyDescent="0.25">
      <c r="A39" s="57" t="s">
        <v>58</v>
      </c>
      <c r="B39" s="58"/>
      <c r="C39" s="58"/>
      <c r="D39" s="58"/>
      <c r="E39" s="58"/>
      <c r="F39" s="58"/>
      <c r="G39" s="59"/>
    </row>
    <row r="40" spans="1:7" ht="75" x14ac:dyDescent="0.25">
      <c r="A40" s="15" t="s">
        <v>59</v>
      </c>
      <c r="B40" s="16" t="s">
        <v>60</v>
      </c>
      <c r="C40" s="46" t="s">
        <v>180</v>
      </c>
      <c r="D40" s="43" t="s">
        <v>226</v>
      </c>
      <c r="E40" s="47"/>
      <c r="F40" s="48" t="s">
        <v>181</v>
      </c>
      <c r="G40" s="1"/>
    </row>
    <row r="41" spans="1:7" ht="30" customHeight="1" x14ac:dyDescent="0.25">
      <c r="A41" s="61" t="s">
        <v>61</v>
      </c>
      <c r="B41" s="16" t="s">
        <v>62</v>
      </c>
      <c r="C41" s="46" t="s">
        <v>182</v>
      </c>
      <c r="D41" s="43" t="s">
        <v>225</v>
      </c>
      <c r="E41" s="47"/>
      <c r="F41" s="47"/>
      <c r="G41" s="1"/>
    </row>
    <row r="42" spans="1:7" x14ac:dyDescent="0.25">
      <c r="A42" s="61"/>
      <c r="B42" s="18" t="s">
        <v>63</v>
      </c>
      <c r="C42" s="48"/>
      <c r="D42" s="43" t="s">
        <v>231</v>
      </c>
      <c r="E42" s="48"/>
      <c r="F42" s="48" t="s">
        <v>183</v>
      </c>
      <c r="G42" s="1"/>
    </row>
    <row r="43" spans="1:7" x14ac:dyDescent="0.25">
      <c r="A43" s="61"/>
      <c r="B43" s="18" t="s">
        <v>64</v>
      </c>
      <c r="C43" s="48"/>
      <c r="D43" s="52" t="s">
        <v>184</v>
      </c>
      <c r="E43" s="47"/>
      <c r="F43" s="47"/>
      <c r="G43" s="1"/>
    </row>
    <row r="44" spans="1:7" ht="30" customHeight="1" x14ac:dyDescent="0.25">
      <c r="A44" s="61"/>
      <c r="B44" s="18" t="s">
        <v>65</v>
      </c>
      <c r="C44" s="48"/>
      <c r="D44" s="43" t="s">
        <v>185</v>
      </c>
      <c r="E44" s="47"/>
      <c r="F44" s="48" t="s">
        <v>186</v>
      </c>
      <c r="G44" s="1"/>
    </row>
    <row r="45" spans="1:7" ht="30" x14ac:dyDescent="0.25">
      <c r="A45" s="61"/>
      <c r="B45" s="18" t="s">
        <v>66</v>
      </c>
      <c r="C45" s="48"/>
      <c r="D45" s="43" t="s">
        <v>219</v>
      </c>
      <c r="E45" s="47"/>
      <c r="F45" s="47" t="s">
        <v>187</v>
      </c>
      <c r="G45" s="1"/>
    </row>
    <row r="46" spans="1:7" ht="60" x14ac:dyDescent="0.25">
      <c r="A46" s="61"/>
      <c r="B46" s="18" t="s">
        <v>67</v>
      </c>
      <c r="C46" s="48"/>
      <c r="D46" s="43" t="s">
        <v>218</v>
      </c>
      <c r="E46" s="47"/>
      <c r="F46" s="48" t="s">
        <v>188</v>
      </c>
      <c r="G46" s="1"/>
    </row>
    <row r="47" spans="1:7" ht="180" x14ac:dyDescent="0.25">
      <c r="A47" s="61"/>
      <c r="B47" s="18" t="s">
        <v>68</v>
      </c>
      <c r="C47" s="48"/>
      <c r="D47" s="43" t="s">
        <v>217</v>
      </c>
      <c r="E47" s="47"/>
      <c r="F47" s="48" t="s">
        <v>189</v>
      </c>
      <c r="G47" s="1"/>
    </row>
    <row r="48" spans="1:7" ht="30" customHeight="1" x14ac:dyDescent="0.25">
      <c r="A48" s="15" t="s">
        <v>69</v>
      </c>
      <c r="B48" s="16" t="s">
        <v>70</v>
      </c>
      <c r="C48" s="46" t="s">
        <v>190</v>
      </c>
      <c r="D48" s="48" t="s">
        <v>191</v>
      </c>
      <c r="E48" s="47"/>
      <c r="F48" s="47"/>
      <c r="G48" s="1"/>
    </row>
    <row r="49" spans="1:7" ht="78.75" x14ac:dyDescent="0.25">
      <c r="A49" s="15" t="s">
        <v>71</v>
      </c>
      <c r="B49" s="16" t="s">
        <v>72</v>
      </c>
      <c r="C49" s="46" t="s">
        <v>192</v>
      </c>
      <c r="D49" s="47" t="s">
        <v>229</v>
      </c>
      <c r="E49" s="47"/>
      <c r="F49" s="47"/>
      <c r="G49" s="1"/>
    </row>
    <row r="50" spans="1:7" ht="78.75" x14ac:dyDescent="0.25">
      <c r="A50" s="15" t="s">
        <v>73</v>
      </c>
      <c r="B50" s="16" t="s">
        <v>74</v>
      </c>
      <c r="C50" s="46" t="s">
        <v>193</v>
      </c>
      <c r="D50" s="47" t="s">
        <v>230</v>
      </c>
      <c r="E50" s="47"/>
      <c r="F50" s="48" t="s">
        <v>194</v>
      </c>
      <c r="G50" s="1"/>
    </row>
    <row r="51" spans="1:7" x14ac:dyDescent="0.25">
      <c r="A51" s="15"/>
      <c r="B51" s="17" t="s">
        <v>16</v>
      </c>
      <c r="C51" s="1"/>
      <c r="D51" s="4"/>
      <c r="E51" s="1"/>
      <c r="F51" s="1"/>
      <c r="G51" s="1"/>
    </row>
    <row r="52" spans="1:7" ht="19.5" customHeight="1" x14ac:dyDescent="0.25"/>
  </sheetData>
  <mergeCells count="13">
    <mergeCell ref="A41:A47"/>
    <mergeCell ref="A32:A33"/>
    <mergeCell ref="A27:A28"/>
    <mergeCell ref="A24:A25"/>
    <mergeCell ref="A16:A21"/>
    <mergeCell ref="A35:A36"/>
    <mergeCell ref="A30:G30"/>
    <mergeCell ref="A39:G39"/>
    <mergeCell ref="A3:G3"/>
    <mergeCell ref="A8:G8"/>
    <mergeCell ref="A11:G11"/>
    <mergeCell ref="A23:G23"/>
    <mergeCell ref="A1:G1"/>
  </mergeCells>
  <pageMargins left="0.7" right="0.7" top="0.75" bottom="0.75" header="0.3" footer="0.3"/>
  <pageSetup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BE890-94DA-44C6-9369-37D84DC690D5}">
  <dimension ref="A1:C15"/>
  <sheetViews>
    <sheetView workbookViewId="0">
      <selection sqref="A1:B1"/>
    </sheetView>
  </sheetViews>
  <sheetFormatPr defaultRowHeight="15" x14ac:dyDescent="0.25"/>
  <cols>
    <col min="1" max="1" width="41.85546875" customWidth="1"/>
    <col min="2" max="2" width="47.5703125" customWidth="1"/>
    <col min="3" max="3" width="32.42578125" bestFit="1" customWidth="1"/>
  </cols>
  <sheetData>
    <row r="1" spans="1:3" ht="18.75" x14ac:dyDescent="0.25">
      <c r="A1" s="62" t="s">
        <v>75</v>
      </c>
      <c r="B1" s="62"/>
    </row>
    <row r="2" spans="1:3" x14ac:dyDescent="0.25">
      <c r="A2" s="16" t="s">
        <v>76</v>
      </c>
      <c r="B2" s="22" t="s">
        <v>195</v>
      </c>
    </row>
    <row r="3" spans="1:3" ht="30" x14ac:dyDescent="0.25">
      <c r="A3" s="16" t="s">
        <v>77</v>
      </c>
      <c r="B3" s="2" t="s">
        <v>196</v>
      </c>
    </row>
    <row r="4" spans="1:3" ht="30" x14ac:dyDescent="0.25">
      <c r="A4" s="16" t="s">
        <v>78</v>
      </c>
      <c r="B4" s="22" t="s">
        <v>79</v>
      </c>
    </row>
    <row r="5" spans="1:3" ht="30" x14ac:dyDescent="0.25">
      <c r="A5" s="16" t="s">
        <v>80</v>
      </c>
      <c r="B5" s="1"/>
    </row>
    <row r="6" spans="1:3" ht="48" customHeight="1" x14ac:dyDescent="0.25">
      <c r="A6" s="16" t="s">
        <v>81</v>
      </c>
      <c r="B6" s="1"/>
    </row>
    <row r="8" spans="1:3" ht="18.75" x14ac:dyDescent="0.3">
      <c r="A8" s="63" t="s">
        <v>82</v>
      </c>
      <c r="B8" s="64"/>
      <c r="C8" s="65"/>
    </row>
    <row r="9" spans="1:3" x14ac:dyDescent="0.25">
      <c r="A9" s="19" t="s">
        <v>83</v>
      </c>
      <c r="B9" s="1" t="s">
        <v>197</v>
      </c>
      <c r="C9" s="1" t="s">
        <v>198</v>
      </c>
    </row>
    <row r="10" spans="1:3" x14ac:dyDescent="0.25">
      <c r="A10" s="19" t="s">
        <v>84</v>
      </c>
      <c r="B10" s="53" t="s">
        <v>199</v>
      </c>
      <c r="C10" s="53" t="s">
        <v>200</v>
      </c>
    </row>
    <row r="11" spans="1:3" x14ac:dyDescent="0.25">
      <c r="A11" s="19" t="s">
        <v>85</v>
      </c>
      <c r="B11" s="54" t="e">
        <v>#N/A</v>
      </c>
      <c r="C11" s="54" t="s">
        <v>201</v>
      </c>
    </row>
    <row r="12" spans="1:3" x14ac:dyDescent="0.25">
      <c r="A12" s="19" t="s">
        <v>86</v>
      </c>
      <c r="B12" s="54" t="e">
        <v>#N/A</v>
      </c>
      <c r="C12" s="48" t="s">
        <v>202</v>
      </c>
    </row>
    <row r="13" spans="1:3" ht="150" x14ac:dyDescent="0.25">
      <c r="A13" s="19" t="s">
        <v>81</v>
      </c>
      <c r="B13" s="48" t="s">
        <v>203</v>
      </c>
      <c r="C13" s="48" t="s">
        <v>202</v>
      </c>
    </row>
    <row r="15" spans="1:3" x14ac:dyDescent="0.25">
      <c r="A15" t="s">
        <v>87</v>
      </c>
    </row>
  </sheetData>
  <mergeCells count="2">
    <mergeCell ref="A1:B1"/>
    <mergeCell ref="A8:C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9"/>
  <sheetViews>
    <sheetView zoomScaleNormal="100" workbookViewId="0"/>
  </sheetViews>
  <sheetFormatPr defaultRowHeight="15" x14ac:dyDescent="0.25"/>
  <cols>
    <col min="1" max="1" width="28.85546875" style="11" customWidth="1"/>
    <col min="2" max="4" width="26.7109375" customWidth="1"/>
    <col min="5" max="5" width="9.140625" customWidth="1"/>
    <col min="6" max="6" width="42.7109375" bestFit="1" customWidth="1"/>
    <col min="7" max="7" width="21" customWidth="1"/>
    <col min="8" max="8" width="7.85546875" customWidth="1"/>
    <col min="9" max="9" width="23.42578125" customWidth="1"/>
    <col min="10" max="10" width="13.7109375" customWidth="1"/>
    <col min="11" max="11" width="9" customWidth="1"/>
    <col min="12" max="12" width="7.85546875" customWidth="1"/>
    <col min="13" max="13" width="11" bestFit="1" customWidth="1"/>
  </cols>
  <sheetData>
    <row r="1" spans="1:13" ht="18.75" x14ac:dyDescent="0.3">
      <c r="A1" s="23" t="s">
        <v>88</v>
      </c>
      <c r="B1" s="23"/>
      <c r="C1" s="23"/>
      <c r="D1" s="23"/>
      <c r="E1" s="23"/>
      <c r="F1" s="23"/>
      <c r="G1" s="23"/>
      <c r="H1" s="23"/>
      <c r="I1" s="23"/>
      <c r="J1" s="23"/>
      <c r="K1" s="23"/>
      <c r="L1" s="23"/>
      <c r="M1" s="23"/>
    </row>
    <row r="2" spans="1:13" ht="15.75" x14ac:dyDescent="0.25">
      <c r="A2" s="20" t="s">
        <v>89</v>
      </c>
    </row>
    <row r="4" spans="1:13" ht="15.75" x14ac:dyDescent="0.25">
      <c r="A4" s="24" t="s">
        <v>90</v>
      </c>
      <c r="B4" s="25"/>
      <c r="C4" s="25"/>
      <c r="D4" s="26"/>
      <c r="E4" s="6"/>
      <c r="F4" s="66" t="s">
        <v>91</v>
      </c>
      <c r="G4" s="67"/>
      <c r="I4" s="68" t="s">
        <v>92</v>
      </c>
      <c r="J4" s="68"/>
      <c r="K4" s="68"/>
      <c r="L4" s="68"/>
      <c r="M4" s="68"/>
    </row>
    <row r="5" spans="1:13" ht="30" x14ac:dyDescent="0.25">
      <c r="A5" s="27" t="s">
        <v>93</v>
      </c>
      <c r="B5" s="10" t="s">
        <v>197</v>
      </c>
      <c r="C5" s="10" t="s">
        <v>197</v>
      </c>
      <c r="D5" s="10"/>
      <c r="E5" s="6"/>
      <c r="F5" s="19" t="s">
        <v>94</v>
      </c>
      <c r="G5" s="1"/>
      <c r="I5" s="19"/>
      <c r="J5" s="28" t="s">
        <v>95</v>
      </c>
      <c r="K5" s="28" t="s">
        <v>96</v>
      </c>
      <c r="L5" s="28" t="s">
        <v>97</v>
      </c>
      <c r="M5" s="29" t="s">
        <v>98</v>
      </c>
    </row>
    <row r="6" spans="1:13" x14ac:dyDescent="0.25">
      <c r="A6" s="30" t="s">
        <v>99</v>
      </c>
      <c r="B6" s="31">
        <v>72.5</v>
      </c>
      <c r="C6" s="31">
        <v>72.5</v>
      </c>
      <c r="D6" s="31"/>
      <c r="E6" s="6"/>
      <c r="F6" s="19" t="s">
        <v>100</v>
      </c>
      <c r="G6" s="1">
        <v>148</v>
      </c>
      <c r="I6" s="28" t="s">
        <v>101</v>
      </c>
      <c r="J6" s="32">
        <v>0.01</v>
      </c>
      <c r="K6" s="32">
        <v>0.03</v>
      </c>
      <c r="L6" s="32">
        <v>0.05</v>
      </c>
      <c r="M6" s="32">
        <v>0.17</v>
      </c>
    </row>
    <row r="7" spans="1:13" ht="30" x14ac:dyDescent="0.25">
      <c r="A7" s="17" t="s">
        <v>102</v>
      </c>
      <c r="B7" s="31">
        <v>71</v>
      </c>
      <c r="C7" s="31">
        <v>71</v>
      </c>
      <c r="D7" s="31"/>
      <c r="E7" s="6"/>
      <c r="F7" s="19" t="s">
        <v>103</v>
      </c>
      <c r="G7" s="1">
        <v>0</v>
      </c>
      <c r="I7" s="29" t="s">
        <v>104</v>
      </c>
      <c r="J7" s="33">
        <v>0.02</v>
      </c>
      <c r="K7" s="33">
        <v>0.04</v>
      </c>
      <c r="L7" s="33">
        <v>0.08</v>
      </c>
      <c r="M7" s="32">
        <v>0.17</v>
      </c>
    </row>
    <row r="8" spans="1:13" ht="45" x14ac:dyDescent="0.25">
      <c r="A8" s="34" t="s">
        <v>105</v>
      </c>
      <c r="B8" s="31" t="s">
        <v>96</v>
      </c>
      <c r="C8" s="31" t="s">
        <v>98</v>
      </c>
      <c r="D8" s="31"/>
      <c r="E8" s="6"/>
      <c r="F8" s="19" t="s">
        <v>106</v>
      </c>
      <c r="G8" s="1" t="e">
        <f>NA()</f>
        <v>#N/A</v>
      </c>
      <c r="I8" s="28" t="s">
        <v>107</v>
      </c>
      <c r="J8" s="33">
        <v>0.02</v>
      </c>
      <c r="K8" s="33">
        <v>0.08</v>
      </c>
      <c r="L8" s="33">
        <v>0.1</v>
      </c>
      <c r="M8" s="32">
        <v>0.17</v>
      </c>
    </row>
    <row r="9" spans="1:13" ht="30" x14ac:dyDescent="0.25">
      <c r="A9" s="34" t="s">
        <v>108</v>
      </c>
      <c r="B9" s="10" t="s">
        <v>101</v>
      </c>
      <c r="C9" s="10" t="s">
        <v>107</v>
      </c>
      <c r="D9" s="31"/>
      <c r="E9" s="6"/>
      <c r="F9" s="19" t="s">
        <v>109</v>
      </c>
      <c r="G9" s="1" t="e">
        <f>NA()</f>
        <v>#N/A</v>
      </c>
    </row>
    <row r="10" spans="1:13" x14ac:dyDescent="0.25">
      <c r="A10" s="30" t="s">
        <v>110</v>
      </c>
      <c r="B10" s="31">
        <v>2008</v>
      </c>
      <c r="C10" s="31">
        <v>2019</v>
      </c>
      <c r="D10" s="31"/>
      <c r="E10" s="6"/>
      <c r="F10" s="19" t="s">
        <v>111</v>
      </c>
      <c r="G10" s="1" t="e">
        <f>NA()</f>
        <v>#N/A</v>
      </c>
    </row>
    <row r="11" spans="1:13" ht="30" x14ac:dyDescent="0.25">
      <c r="A11" s="17" t="s">
        <v>112</v>
      </c>
      <c r="B11" s="31">
        <v>6</v>
      </c>
      <c r="C11" s="31">
        <v>6</v>
      </c>
      <c r="D11" s="31"/>
      <c r="F11" s="19" t="s">
        <v>113</v>
      </c>
      <c r="G11" s="1" t="e">
        <f>NA()</f>
        <v>#N/A</v>
      </c>
    </row>
    <row r="12" spans="1:13" ht="14.45" customHeight="1" x14ac:dyDescent="0.25">
      <c r="A12" s="30" t="s">
        <v>114</v>
      </c>
      <c r="B12" s="35">
        <f>IFERROR(VLOOKUP(B9,$I$5:$M$8,MATCH(B8,$I$5:$M$5,0),FALSE)*IF(ISBLANK(B10)=TRUE,1,(1-IF(B10&gt;=2010,0,(2010-B10)*0.1)))*IF(ISBLANK(B11),1,B11/12),"")</f>
        <v>1.2E-2</v>
      </c>
      <c r="C12" s="35">
        <f>IFERROR(VLOOKUP(C9,$I$5:$M$8,MATCH(C8,$I$5:$M$5,0),FALSE)*IF(ISBLANK(C10)=TRUE,1,(1-IF(C10&gt;=2010,0,(2010-C10)*0.1)))*IF(ISBLANK(C11),1,C11/12),"")</f>
        <v>8.5000000000000006E-2</v>
      </c>
      <c r="D12" s="35" t="str">
        <f>IFERROR(VLOOKUP(D9,$I$5:$M$8,MATCH(D8,$I$5:$M$5,0),FALSE)*IF(ISBLANK(D10)=TRUE,1,(1-IF(D10&gt;=2010,0,(2010-D10)*0.1)))*IF(ISBLANK(D11),1,D11/12),"")</f>
        <v/>
      </c>
      <c r="F12" s="12"/>
    </row>
    <row r="13" spans="1:13" ht="30" x14ac:dyDescent="0.25">
      <c r="A13" s="17" t="s">
        <v>115</v>
      </c>
      <c r="B13" s="36">
        <f>IFERROR(B7*B12,"")</f>
        <v>0.85199999999999998</v>
      </c>
      <c r="C13" s="36">
        <f t="shared" ref="C13:D13" si="0">IFERROR(C7*C12,"")</f>
        <v>6.0350000000000001</v>
      </c>
      <c r="D13" s="36" t="str">
        <f t="shared" si="0"/>
        <v/>
      </c>
      <c r="F13" s="69" t="s">
        <v>116</v>
      </c>
      <c r="G13" s="69"/>
    </row>
    <row r="14" spans="1:13" x14ac:dyDescent="0.25">
      <c r="A14" s="37" t="s">
        <v>117</v>
      </c>
      <c r="B14" s="38"/>
      <c r="C14" s="38"/>
      <c r="D14" s="38"/>
      <c r="F14" s="69"/>
      <c r="G14" s="69"/>
    </row>
    <row r="15" spans="1:13" ht="45" x14ac:dyDescent="0.25">
      <c r="A15" s="17" t="s">
        <v>118</v>
      </c>
      <c r="B15" s="1"/>
      <c r="C15" s="1"/>
      <c r="D15" s="1"/>
      <c r="F15" s="69"/>
      <c r="G15" s="69"/>
    </row>
    <row r="16" spans="1:13" x14ac:dyDescent="0.25">
      <c r="A16" s="30" t="s">
        <v>114</v>
      </c>
      <c r="B16" s="39">
        <v>0.02</v>
      </c>
      <c r="C16" s="39">
        <v>0.02</v>
      </c>
      <c r="D16" s="39">
        <v>0.02</v>
      </c>
    </row>
    <row r="17" spans="1:4" ht="30" x14ac:dyDescent="0.25">
      <c r="A17" s="17" t="s">
        <v>119</v>
      </c>
      <c r="B17" s="1"/>
      <c r="C17" s="1"/>
      <c r="D17" s="1"/>
    </row>
    <row r="19" spans="1:4" x14ac:dyDescent="0.25">
      <c r="A19" s="11" t="s">
        <v>204</v>
      </c>
    </row>
  </sheetData>
  <mergeCells count="3">
    <mergeCell ref="F4:G4"/>
    <mergeCell ref="I4:M4"/>
    <mergeCell ref="F13:G15"/>
  </mergeCells>
  <dataValidations count="3">
    <dataValidation type="list" allowBlank="1" showInputMessage="1" showErrorMessage="1" sqref="B9:C9" xr:uid="{AAA0027D-7AF0-46F1-A456-03706C0DD374}">
      <formula1>$I$6:$I$8</formula1>
    </dataValidation>
    <dataValidation type="list" allowBlank="1" showInputMessage="1" showErrorMessage="1" sqref="B8:D8" xr:uid="{5369411A-B36C-46E6-99E4-D7AC170D6421}">
      <formula1>$J$5:$M$5</formula1>
    </dataValidation>
    <dataValidation type="list" allowBlank="1" showInputMessage="1" showErrorMessage="1" sqref="D9" xr:uid="{66662561-F43E-44E4-8080-E378BEB9512B}">
      <formula1>$J$5:$J$7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4698-87A4-4CEF-8764-8874611297EB}">
  <dimension ref="A1:S13"/>
  <sheetViews>
    <sheetView zoomScaleNormal="100" workbookViewId="0">
      <selection sqref="A1:S1"/>
    </sheetView>
  </sheetViews>
  <sheetFormatPr defaultRowHeight="15" x14ac:dyDescent="0.25"/>
  <cols>
    <col min="1" max="1" width="38.42578125" style="8" customWidth="1"/>
    <col min="2" max="2" width="54.28515625" customWidth="1"/>
    <col min="3" max="3" width="50.140625" customWidth="1"/>
  </cols>
  <sheetData>
    <row r="1" spans="1:19" ht="18.75" x14ac:dyDescent="0.3">
      <c r="A1" s="70" t="s">
        <v>120</v>
      </c>
      <c r="B1" s="70"/>
      <c r="C1" s="70"/>
      <c r="D1" s="70"/>
      <c r="E1" s="70"/>
      <c r="F1" s="70"/>
      <c r="G1" s="70"/>
      <c r="H1" s="70"/>
      <c r="I1" s="70"/>
      <c r="J1" s="70"/>
      <c r="K1" s="70"/>
      <c r="L1" s="70"/>
      <c r="M1" s="70"/>
      <c r="N1" s="70"/>
      <c r="O1" s="70"/>
      <c r="P1" s="70"/>
      <c r="Q1" s="70"/>
      <c r="R1" s="70"/>
      <c r="S1" s="70"/>
    </row>
    <row r="2" spans="1:19" x14ac:dyDescent="0.25">
      <c r="A2" s="2"/>
      <c r="B2" s="47" t="s">
        <v>198</v>
      </c>
      <c r="C2" s="1" t="s">
        <v>121</v>
      </c>
    </row>
    <row r="3" spans="1:19" ht="75" x14ac:dyDescent="0.25">
      <c r="A3" s="16" t="s">
        <v>122</v>
      </c>
      <c r="B3" s="48" t="s">
        <v>205</v>
      </c>
      <c r="C3" s="1"/>
      <c r="D3" s="21"/>
    </row>
    <row r="4" spans="1:19" ht="90" x14ac:dyDescent="0.25">
      <c r="A4" s="16" t="s">
        <v>123</v>
      </c>
      <c r="B4" s="48" t="s">
        <v>206</v>
      </c>
      <c r="C4" s="1"/>
      <c r="D4" s="21"/>
    </row>
    <row r="5" spans="1:19" ht="120" x14ac:dyDescent="0.25">
      <c r="A5" s="16" t="s">
        <v>124</v>
      </c>
      <c r="B5" s="48" t="s">
        <v>207</v>
      </c>
      <c r="C5" s="1"/>
    </row>
    <row r="6" spans="1:19" ht="30" x14ac:dyDescent="0.25">
      <c r="A6" s="16" t="s">
        <v>125</v>
      </c>
      <c r="B6" s="48" t="s">
        <v>208</v>
      </c>
      <c r="C6" s="1"/>
    </row>
    <row r="8" spans="1:19" ht="18.75" x14ac:dyDescent="0.3">
      <c r="A8" s="70" t="s">
        <v>126</v>
      </c>
      <c r="B8" s="70"/>
    </row>
    <row r="9" spans="1:19" ht="75" x14ac:dyDescent="0.25">
      <c r="A9" s="16" t="s">
        <v>127</v>
      </c>
      <c r="B9" s="2" t="s">
        <v>209</v>
      </c>
      <c r="C9" s="21"/>
    </row>
    <row r="11" spans="1:19" ht="18.75" x14ac:dyDescent="0.3">
      <c r="A11" s="71" t="s">
        <v>128</v>
      </c>
      <c r="B11" s="72"/>
    </row>
    <row r="12" spans="1:19" ht="45" x14ac:dyDescent="0.25">
      <c r="A12" s="16" t="s">
        <v>129</v>
      </c>
      <c r="B12" s="56" t="s">
        <v>210</v>
      </c>
    </row>
    <row r="13" spans="1:19" ht="33.75" customHeight="1" x14ac:dyDescent="0.25"/>
  </sheetData>
  <mergeCells count="3">
    <mergeCell ref="A1:S1"/>
    <mergeCell ref="A8:B8"/>
    <mergeCell ref="A11:B11"/>
  </mergeCells>
  <hyperlinks>
    <hyperlink ref="B12" r:id="rId1" xr:uid="{6EAABFF9-E785-45DE-8694-B2EDB1997FEE}"/>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BFDC-721F-44C3-AB8E-697FF1267649}">
  <dimension ref="A1:C10"/>
  <sheetViews>
    <sheetView zoomScaleNormal="100" workbookViewId="0">
      <selection sqref="A1:B1"/>
    </sheetView>
  </sheetViews>
  <sheetFormatPr defaultRowHeight="15" x14ac:dyDescent="0.25"/>
  <cols>
    <col min="1" max="1" width="53.28515625" customWidth="1"/>
    <col min="2" max="2" width="63.28515625" bestFit="1" customWidth="1"/>
    <col min="4" max="4" width="23.42578125" customWidth="1"/>
  </cols>
  <sheetData>
    <row r="1" spans="1:3" ht="18.75" x14ac:dyDescent="0.3">
      <c r="A1" s="73" t="s">
        <v>130</v>
      </c>
      <c r="B1" s="73"/>
    </row>
    <row r="2" spans="1:3" ht="30" x14ac:dyDescent="0.25">
      <c r="A2" s="41" t="s">
        <v>131</v>
      </c>
      <c r="B2" s="50" t="s">
        <v>211</v>
      </c>
      <c r="C2" s="21"/>
    </row>
    <row r="3" spans="1:3" ht="45" x14ac:dyDescent="0.25">
      <c r="A3" s="41" t="s">
        <v>132</v>
      </c>
      <c r="B3" s="50" t="s">
        <v>212</v>
      </c>
      <c r="C3" s="21"/>
    </row>
    <row r="4" spans="1:3" ht="30" x14ac:dyDescent="0.25">
      <c r="A4" s="41" t="s">
        <v>133</v>
      </c>
      <c r="B4" s="50" t="s">
        <v>213</v>
      </c>
      <c r="C4" s="21"/>
    </row>
    <row r="5" spans="1:3" x14ac:dyDescent="0.25">
      <c r="A5" s="40" t="s">
        <v>134</v>
      </c>
      <c r="B5" s="53" t="s">
        <v>135</v>
      </c>
    </row>
    <row r="6" spans="1:3" x14ac:dyDescent="0.25">
      <c r="A6" s="40" t="s">
        <v>136</v>
      </c>
      <c r="B6" s="53" t="s">
        <v>137</v>
      </c>
    </row>
    <row r="7" spans="1:3" ht="30" x14ac:dyDescent="0.25">
      <c r="A7" s="40" t="s">
        <v>138</v>
      </c>
      <c r="B7" s="50" t="s">
        <v>214</v>
      </c>
    </row>
    <row r="8" spans="1:3" ht="29.45" customHeight="1" x14ac:dyDescent="0.25">
      <c r="A8" s="40" t="s">
        <v>139</v>
      </c>
      <c r="B8" s="50" t="s">
        <v>215</v>
      </c>
    </row>
    <row r="9" spans="1:3" ht="30" x14ac:dyDescent="0.25">
      <c r="A9" s="40" t="s">
        <v>140</v>
      </c>
      <c r="B9" s="53" t="s">
        <v>213</v>
      </c>
    </row>
    <row r="10" spans="1:3" ht="60" x14ac:dyDescent="0.25">
      <c r="A10" s="41" t="s">
        <v>141</v>
      </c>
      <c r="B10" s="55" t="e">
        <f>NA()</f>
        <v>#N/A</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MCM Reporting</vt:lpstr>
      <vt:lpstr>Additional Reporting</vt:lpstr>
      <vt:lpstr>NonStructural BMPs</vt:lpstr>
      <vt:lpstr>FRP Implementation</vt:lpstr>
      <vt:lpstr>PCP Development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VTDEC</dc:creator>
  <cp:keywords/>
  <dc:description/>
  <cp:lastModifiedBy>Ryan Lambert</cp:lastModifiedBy>
  <cp:revision/>
  <dcterms:created xsi:type="dcterms:W3CDTF">2017-05-17T15:08:11Z</dcterms:created>
  <dcterms:modified xsi:type="dcterms:W3CDTF">2024-03-29T19:31:05Z</dcterms:modified>
  <cp:category/>
  <cp:contentStatus/>
</cp:coreProperties>
</file>