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mc:AlternateContent xmlns:mc="http://schemas.openxmlformats.org/markup-compatibility/2006">
    <mc:Choice Requires="x15">
      <x15ac:absPath xmlns:x15ac="http://schemas.microsoft.com/office/spreadsheetml/2010/11/ac" url="Y:\VDH\Environmental\Toxicology\IRULE\CRA Calculators\Final\"/>
    </mc:Choice>
  </mc:AlternateContent>
  <xr:revisionPtr revIDLastSave="0" documentId="13_ncr:1_{6078D9D8-65CB-4CF2-84FF-73D7890E5927}" xr6:coauthVersionLast="43" xr6:coauthVersionMax="43" xr10:uidLastSave="{00000000-0000-0000-0000-000000000000}"/>
  <bookViews>
    <workbookView xWindow="-120" yWindow="-120" windowWidth="29040" windowHeight="15840" xr2:uid="{00000000-000D-0000-FFFF-FFFF00000000}"/>
  </bookViews>
  <sheets>
    <sheet name="Directions" sheetId="6" r:id="rId1"/>
    <sheet name="Soil CSV Calculator " sheetId="4" r:id="rId2"/>
  </sheets>
  <definedNames>
    <definedName name="_xlnm.Print_Area" localSheetId="1">'Soil CSV Calculator '!$A$1:$H$202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4" l="1"/>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20" i="4"/>
  <c r="F18" i="4"/>
  <c r="G100" i="4" l="1"/>
  <c r="F100" i="4" l="1"/>
</calcChain>
</file>

<file path=xl/sharedStrings.xml><?xml version="1.0" encoding="utf-8"?>
<sst xmlns="http://schemas.openxmlformats.org/spreadsheetml/2006/main" count="243" uniqueCount="196">
  <si>
    <t>Acetochlor</t>
  </si>
  <si>
    <t>34256-82-1</t>
  </si>
  <si>
    <t>NA</t>
  </si>
  <si>
    <t>Acetone</t>
  </si>
  <si>
    <t>67-64-1</t>
  </si>
  <si>
    <t>Alachlor</t>
  </si>
  <si>
    <t>15972-60-8</t>
  </si>
  <si>
    <t>Aldrin</t>
  </si>
  <si>
    <t>309-00-2</t>
  </si>
  <si>
    <t>Aluminum</t>
  </si>
  <si>
    <t>7429-90-5</t>
  </si>
  <si>
    <t>Antimony</t>
  </si>
  <si>
    <t>7440-36-0</t>
  </si>
  <si>
    <t>Barium</t>
  </si>
  <si>
    <t>7440-39-3</t>
  </si>
  <si>
    <t>Benomyl</t>
  </si>
  <si>
    <t>17804-35-2</t>
  </si>
  <si>
    <t>Benzene</t>
  </si>
  <si>
    <t>71-43-2</t>
  </si>
  <si>
    <t>50-32-8</t>
  </si>
  <si>
    <t>Beryllium</t>
  </si>
  <si>
    <t>7440-41-7</t>
  </si>
  <si>
    <t>Bis(2-chloro-1-methyl ethyl)ether</t>
  </si>
  <si>
    <t>108-60-1</t>
  </si>
  <si>
    <t>Boron</t>
  </si>
  <si>
    <t>7440-42-8</t>
  </si>
  <si>
    <t>Bromate</t>
  </si>
  <si>
    <t>15541-45-4</t>
  </si>
  <si>
    <t>Bromochloromethane</t>
  </si>
  <si>
    <t>74-97-5</t>
  </si>
  <si>
    <t>Bromoxynil</t>
  </si>
  <si>
    <t>1689-84-5</t>
  </si>
  <si>
    <t>Cadmium (food)</t>
  </si>
  <si>
    <t>7440-43-9</t>
  </si>
  <si>
    <t>Carbaryl</t>
  </si>
  <si>
    <t>63-25-2</t>
  </si>
  <si>
    <t>Carbon tetrachloride</t>
  </si>
  <si>
    <t>56-23-5</t>
  </si>
  <si>
    <t>Chlorobenzene</t>
  </si>
  <si>
    <t>108-90-7</t>
  </si>
  <si>
    <t>Chromium (III) (insoluble salts)</t>
  </si>
  <si>
    <t>16065-83-1</t>
  </si>
  <si>
    <t>Chromium (VI)</t>
  </si>
  <si>
    <t>18540-29-9</t>
  </si>
  <si>
    <t>Cobalt</t>
  </si>
  <si>
    <t>7440-48-4</t>
  </si>
  <si>
    <t>Copper</t>
  </si>
  <si>
    <t>7440-50-8</t>
  </si>
  <si>
    <t>Dibromochloropropane</t>
  </si>
  <si>
    <t>96-12-8</t>
  </si>
  <si>
    <t>107-06-2</t>
  </si>
  <si>
    <t>156-59-2</t>
  </si>
  <si>
    <t>156-60-5</t>
  </si>
  <si>
    <t>78-87-5</t>
  </si>
  <si>
    <t>Di (2-ethylhexyl) phthalate</t>
  </si>
  <si>
    <t>117-81-7</t>
  </si>
  <si>
    <t>123-91-1</t>
  </si>
  <si>
    <t>Ethylbenzene</t>
  </si>
  <si>
    <t>100-41-4</t>
  </si>
  <si>
    <t>Hexachlorobenzene</t>
  </si>
  <si>
    <t>118-74-1</t>
  </si>
  <si>
    <t>2691-41-0</t>
  </si>
  <si>
    <t>Iron</t>
  </si>
  <si>
    <t>7439-89-6</t>
  </si>
  <si>
    <t>Manganese (non-diet)</t>
  </si>
  <si>
    <t>7439-96-5</t>
  </si>
  <si>
    <t>Mercury (elemental)</t>
  </si>
  <si>
    <t>7439-97-6</t>
  </si>
  <si>
    <t>Methyl ethyl ketone</t>
  </si>
  <si>
    <t>78-93-3</t>
  </si>
  <si>
    <t>Molybdenum</t>
  </si>
  <si>
    <t>7439-98-7</t>
  </si>
  <si>
    <t>1634-04-4</t>
  </si>
  <si>
    <t>Naphthalene</t>
  </si>
  <si>
    <t>91-20-3</t>
  </si>
  <si>
    <t>Nickel</t>
  </si>
  <si>
    <t>7440-02-0</t>
  </si>
  <si>
    <t>1336-36-3</t>
  </si>
  <si>
    <t>Pentachlorophenol</t>
  </si>
  <si>
    <t>87-86-5</t>
  </si>
  <si>
    <t>Perchlorate</t>
  </si>
  <si>
    <t>14797-73-0</t>
  </si>
  <si>
    <t>78-11-5</t>
  </si>
  <si>
    <t>Propoxur (Baygon)</t>
  </si>
  <si>
    <t>114-26-1</t>
  </si>
  <si>
    <t>121-82-4</t>
  </si>
  <si>
    <t>Selenium</t>
  </si>
  <si>
    <t>7782-49-2</t>
  </si>
  <si>
    <t>Silver</t>
  </si>
  <si>
    <t>7440-22-4</t>
  </si>
  <si>
    <t>Tetrachloroethylene</t>
  </si>
  <si>
    <t>127-18-4</t>
  </si>
  <si>
    <t>Thallium (soluble Thallium)</t>
  </si>
  <si>
    <t>Toluene</t>
  </si>
  <si>
    <t>108-88-3</t>
  </si>
  <si>
    <t>79-01-6</t>
  </si>
  <si>
    <t>96-18-4</t>
  </si>
  <si>
    <t>526-73-8</t>
  </si>
  <si>
    <t>95-63-6</t>
  </si>
  <si>
    <t>108-67-8</t>
  </si>
  <si>
    <t>118-96-7</t>
  </si>
  <si>
    <t>Uranium (soluble salts)</t>
  </si>
  <si>
    <t>Vanadium</t>
  </si>
  <si>
    <t>7440-62-2</t>
  </si>
  <si>
    <t>Vinyl chloride</t>
  </si>
  <si>
    <t>75-01-4</t>
  </si>
  <si>
    <t>Xylenes</t>
  </si>
  <si>
    <t>1330-20-7</t>
  </si>
  <si>
    <t>Zinc</t>
  </si>
  <si>
    <t>7440-66-6</t>
  </si>
  <si>
    <t>Trichloroethylene</t>
  </si>
  <si>
    <t>CASRN</t>
  </si>
  <si>
    <t>Analyte</t>
  </si>
  <si>
    <t>HQ = Hazard Quotient</t>
  </si>
  <si>
    <t>ILCR = Incremental Lifetime Cancer Risk</t>
  </si>
  <si>
    <t>NA = Not Available</t>
  </si>
  <si>
    <t>***Read the directions, in their entirety, on the 'Directions' Tab before use.***</t>
  </si>
  <si>
    <t>Butylbenzene, n-</t>
  </si>
  <si>
    <t>104-51-8</t>
  </si>
  <si>
    <t>Butylbenzene, sec-</t>
  </si>
  <si>
    <t>Butylbenzene, tert-</t>
  </si>
  <si>
    <t>135-98-8</t>
  </si>
  <si>
    <t>98-06-6</t>
  </si>
  <si>
    <t>Carbon Disulfide</t>
  </si>
  <si>
    <t>75-15-0</t>
  </si>
  <si>
    <t>Dibromoethane, 1,2-</t>
  </si>
  <si>
    <t>106-93-4</t>
  </si>
  <si>
    <t>Isopropylbenzene (cumene)</t>
  </si>
  <si>
    <t>98-82-8</t>
  </si>
  <si>
    <t>Propyl benzene, n-</t>
  </si>
  <si>
    <t>103-65-1</t>
  </si>
  <si>
    <t>Sample
Cumulative ILCR:</t>
  </si>
  <si>
    <t>Sample
 HI:</t>
  </si>
  <si>
    <t>Dichloroethane, 1,1-</t>
  </si>
  <si>
    <t>75-34-3</t>
  </si>
  <si>
    <t>Dichloroethane, 1,2-</t>
  </si>
  <si>
    <t>Dichloroethylene, cis 1,2-</t>
  </si>
  <si>
    <t>Dichloroethylene, trans 1,2-</t>
  </si>
  <si>
    <t>Dichloropropane, 1,2-</t>
  </si>
  <si>
    <t>Dioxane, 1,4-</t>
  </si>
  <si>
    <t>Fluoranthene</t>
  </si>
  <si>
    <t>206-44-0</t>
  </si>
  <si>
    <t>Fluorene</t>
  </si>
  <si>
    <t>86-73-7</t>
  </si>
  <si>
    <t>Hexahydro-1,3,5-trinitro-1,3,5-triazine (RDX)</t>
  </si>
  <si>
    <t>Methyl tert-butyl ether (MTBE)</t>
  </si>
  <si>
    <t>Octahydro-1,3,5,7-tetranitro-1,3,5,7-tetrazocine (HMX)</t>
  </si>
  <si>
    <t>Pentaerythritol tetranitrate (PETN)</t>
  </si>
  <si>
    <t>Perfluoroheptanoic acid (PFHpA)</t>
  </si>
  <si>
    <t>375-85-9</t>
  </si>
  <si>
    <t>Perfluorohexane sulfonic acid (PFHxS)</t>
  </si>
  <si>
    <t>355-46-4</t>
  </si>
  <si>
    <t>Perfluorononanoic acid (PFNA)</t>
  </si>
  <si>
    <t>375-95-1</t>
  </si>
  <si>
    <t>Perfluorooctane sulfonic acid (PFOS)</t>
  </si>
  <si>
    <t>1763-23-1</t>
  </si>
  <si>
    <t>335-67-1</t>
  </si>
  <si>
    <t>Tetrachloroethane, 1,1,1,2-</t>
  </si>
  <si>
    <t>630-20-6</t>
  </si>
  <si>
    <t>Trichloropropane, 1,2,3-</t>
  </si>
  <si>
    <t>Trimethylbenzene, 1,2,3-</t>
  </si>
  <si>
    <t>Trimethylbenzene, 1,2,4-</t>
  </si>
  <si>
    <t>Trimethylbenzene, 1,3,5-</t>
  </si>
  <si>
    <t>Trinitrotoluene, 2,4,6- (TNT)</t>
  </si>
  <si>
    <t>Sample Concentration (mg/kg)</t>
  </si>
  <si>
    <t>Calculated
 Sample
ILCR (unitless)</t>
  </si>
  <si>
    <t>Calculated
 Sample
HQ (unitless)</t>
  </si>
  <si>
    <r>
      <t>2,3,7,8-TCDD TEQ</t>
    </r>
    <r>
      <rPr>
        <vertAlign val="superscript"/>
        <sz val="11"/>
        <color theme="1"/>
        <rFont val="Calibri"/>
        <family val="2"/>
        <scheme val="minor"/>
      </rPr>
      <t>c</t>
    </r>
  </si>
  <si>
    <r>
      <t>Benzo(a)pyrene</t>
    </r>
    <r>
      <rPr>
        <vertAlign val="superscript"/>
        <sz val="11"/>
        <color theme="1"/>
        <rFont val="Calibri"/>
        <family val="2"/>
        <scheme val="minor"/>
      </rPr>
      <t>e</t>
    </r>
  </si>
  <si>
    <r>
      <t>Total PCBs</t>
    </r>
    <r>
      <rPr>
        <vertAlign val="superscript"/>
        <sz val="11"/>
        <color theme="1"/>
        <rFont val="Calibri"/>
        <family val="2"/>
        <scheme val="minor"/>
      </rPr>
      <t>f</t>
    </r>
  </si>
  <si>
    <t>e. Benzo(a)pyrene row should include only the concentration of benzo(a)pyrene in order to address its noncancer hazards.</t>
  </si>
  <si>
    <t>f. The Total PCBs row should include the sum of the concentrations for all PCBs except dioxin-like PCBs. Dioxin-like PCBs should be included in the 2,3,7,8-TCDD TE concentration entry.</t>
  </si>
  <si>
    <t>Included in BaP-TE</t>
  </si>
  <si>
    <t>d. The BaP-TE row should include the sum of the concentrations for all carcinogenic PAHs (including benzo(a)pyrene) reported as Benzo(a)pyrene toxic equivalents.</t>
  </si>
  <si>
    <t>c. The 2,3,7,8-TCDD TEQ row should include the sum of the concentrations of all dixoins, furans, and dioxin-like PCBs reported as 2,3,7,8-TCDD toxic eqivalents.</t>
  </si>
  <si>
    <t>1746-01-6*</t>
  </si>
  <si>
    <t>7440-28-0**</t>
  </si>
  <si>
    <t>** - CAS Number is for Metallic Thallium</t>
  </si>
  <si>
    <t>*- CAS Number for 2,3,7,8-TCDD</t>
  </si>
  <si>
    <t>Notes:</t>
  </si>
  <si>
    <t>HI = Hazard Index (sum of Hazard Quotients)</t>
  </si>
  <si>
    <r>
      <rPr>
        <b/>
        <vertAlign val="superscript"/>
        <sz val="11"/>
        <color theme="1"/>
        <rFont val="Calibri"/>
        <family val="2"/>
        <scheme val="minor"/>
      </rPr>
      <t>a</t>
    </r>
    <r>
      <rPr>
        <b/>
        <sz val="11"/>
        <color theme="1"/>
        <rFont val="Calibri"/>
        <family val="2"/>
        <scheme val="minor"/>
      </rPr>
      <t>RB-CSV</t>
    </r>
    <r>
      <rPr>
        <b/>
        <vertAlign val="subscript"/>
        <sz val="11"/>
        <color theme="1"/>
        <rFont val="Calibri"/>
        <family val="2"/>
        <scheme val="minor"/>
      </rPr>
      <t>ca</t>
    </r>
    <r>
      <rPr>
        <b/>
        <sz val="11"/>
        <color theme="1"/>
        <rFont val="Calibri"/>
        <family val="2"/>
        <scheme val="minor"/>
      </rPr>
      <t xml:space="preserve"> (mg/kg)</t>
    </r>
  </si>
  <si>
    <r>
      <rPr>
        <b/>
        <vertAlign val="superscript"/>
        <sz val="11"/>
        <color theme="1"/>
        <rFont val="Calibri"/>
        <family val="2"/>
        <scheme val="minor"/>
      </rPr>
      <t>b</t>
    </r>
    <r>
      <rPr>
        <b/>
        <sz val="11"/>
        <color theme="1"/>
        <rFont val="Calibri"/>
        <family val="2"/>
        <scheme val="minor"/>
      </rPr>
      <t>RB-CSV</t>
    </r>
    <r>
      <rPr>
        <b/>
        <vertAlign val="subscript"/>
        <sz val="11"/>
        <color theme="1"/>
        <rFont val="Calibri"/>
        <family val="2"/>
        <scheme val="minor"/>
      </rPr>
      <t xml:space="preserve">n
 </t>
    </r>
    <r>
      <rPr>
        <b/>
        <sz val="11"/>
        <color theme="1"/>
        <rFont val="Calibri"/>
        <family val="2"/>
        <scheme val="minor"/>
      </rPr>
      <t>(mg/kg)</t>
    </r>
  </si>
  <si>
    <t>Perfluorooctanoic acid (PFOA)</t>
  </si>
  <si>
    <r>
      <t>a. RB-CSV</t>
    </r>
    <r>
      <rPr>
        <vertAlign val="subscript"/>
        <sz val="9"/>
        <rFont val="Calibri"/>
        <family val="2"/>
        <scheme val="minor"/>
      </rPr>
      <t>ca</t>
    </r>
    <r>
      <rPr>
        <sz val="9"/>
        <rFont val="Calibri"/>
        <family val="2"/>
        <scheme val="minor"/>
      </rPr>
      <t xml:space="preserve"> corresponds to a one-in-one million ILCR. See IRULE Appendix E, Table 2.
b. RB-CSV</t>
    </r>
    <r>
      <rPr>
        <vertAlign val="subscript"/>
        <sz val="9"/>
        <rFont val="Calibri"/>
        <family val="2"/>
        <scheme val="minor"/>
      </rPr>
      <t>n</t>
    </r>
    <r>
      <rPr>
        <sz val="9"/>
        <rFont val="Calibri"/>
        <family val="2"/>
        <scheme val="minor"/>
      </rPr>
      <t xml:space="preserve"> corresponds to a HQ of 1. See IRULE Appendix E, Table 2.</t>
    </r>
  </si>
  <si>
    <r>
      <t>RB-CSV</t>
    </r>
    <r>
      <rPr>
        <vertAlign val="subscript"/>
        <sz val="11"/>
        <rFont val="Calibri"/>
        <family val="2"/>
        <scheme val="minor"/>
      </rPr>
      <t>ca</t>
    </r>
    <r>
      <rPr>
        <sz val="11"/>
        <rFont val="Calibri"/>
        <family val="2"/>
        <scheme val="minor"/>
      </rPr>
      <t xml:space="preserve"> =  Risk-Based Commercial Soil Value based on cancer</t>
    </r>
  </si>
  <si>
    <r>
      <t>RB-CSV</t>
    </r>
    <r>
      <rPr>
        <vertAlign val="subscript"/>
        <sz val="11"/>
        <rFont val="Calibri"/>
        <family val="2"/>
        <scheme val="minor"/>
      </rPr>
      <t>n</t>
    </r>
    <r>
      <rPr>
        <sz val="11"/>
        <rFont val="Calibri"/>
        <family val="2"/>
        <scheme val="minor"/>
      </rPr>
      <t xml:space="preserve"> = Risk-Based Commercial Soil Value based on noncancer endpoint</t>
    </r>
  </si>
  <si>
    <t>sample information</t>
  </si>
  <si>
    <t>Site Number:</t>
  </si>
  <si>
    <t>Site Name:</t>
  </si>
  <si>
    <t>Sample Number:</t>
  </si>
  <si>
    <t>Sample Depth:</t>
  </si>
  <si>
    <t xml:space="preserve">Sample Date: </t>
  </si>
  <si>
    <r>
      <rPr>
        <b/>
        <sz val="11"/>
        <color theme="1"/>
        <rFont val="Calibri"/>
        <family val="2"/>
        <scheme val="minor"/>
      </rPr>
      <t>DO I NEED TO USE THIS CALCULATOR?</t>
    </r>
    <r>
      <rPr>
        <sz val="11"/>
        <color theme="1"/>
        <rFont val="Calibri"/>
        <family val="2"/>
        <scheme val="minor"/>
      </rPr>
      <t xml:space="preserve">                                                                                                                                                                                                     A Method 2 Cumulative Risk Assessment (CRA) is ONLY applicable for residential and non-residential surface soils and indoor air. Surface soils are defined in the Investigation and Remediation of Contaminated Properties Rule as soils located from 0 to 18" below ground surface. The Method 2 CRA determines if an incremental lifetime cancer risk (ILCR) of 10-6 or a Hazard Index (HI) of 1.0 is exceeded based on direct contact. The risk is expressed as the total (summed) risk made up of each individual compound. Compounds with non-detect results shall not be included in the Method 2 CRA.</t>
    </r>
  </si>
  <si>
    <r>
      <rPr>
        <b/>
        <sz val="11"/>
        <color theme="1"/>
        <rFont val="Calibri"/>
        <family val="2"/>
        <scheme val="minor"/>
      </rPr>
      <t>TEMPLATE DIRECTIONS</t>
    </r>
    <r>
      <rPr>
        <sz val="11"/>
        <color theme="1"/>
        <rFont val="Calibri"/>
        <family val="2"/>
        <scheme val="minor"/>
      </rPr>
      <t xml:space="preserve">
1) Using the dropdown menu in either the 'Analyte' or 'CASRN' column (Column A or B), select the chemicals* that have been reported.   You may also enter only the detected concentrations for specific analytes and leave all other cells blank.
2) In the sample concentration column (Column E), enter the concentration reported for each chemical in milligrams per kilograms (mg/kg).
3) Once you have entered the sample concentration for each chemical, the associated Incremental Lifetime Cancer Risk (ILCR) and Hazard Quotient (HQ) associated with each chemical will be automatically calculated and appear in Columns F and G respectively. Note: an ILCR is only derived if a chemical has a RB-CSVc and a HQ is only derived if a chemical has a RB-CSVnc. 
4) The sample cumulative (total) ILCR and Hazard Index (sum of HQs) is automatically calculated and presented in Cells F101 and G101,  respectively.  If the cumulative ILCR is greater than 1.00E-06, or the HI is greater than 1, the values will be flagged in red to signify that further attention is warranted.                                                                                                                                                                                                                                                                   5) The calculator tab can be copied to allow for multiple sample results to be input within one workbook.                             * Lead, Arsenic and B(a)P Urban have soil standards in the IRULE, but were not derived using standard Health Department risk assessment. These chemicals are not included in the calculator and are not considered when evaluating cumulative health risks at sites. </t>
    </r>
  </si>
  <si>
    <t>Version 08/26/19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</si>
</sst>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Times New Roman"/>
      <family val="1"/>
    </font>
    <font>
      <b/>
      <sz val="11"/>
      <color theme="1"/>
      <name val="Calibri"/>
      <family val="2"/>
      <scheme val="minor"/>
    </font>
    <font>
      <b/>
      <vertAlign val="subscript"/>
      <sz val="11"/>
      <color theme="1"/>
      <name val="Calibri"/>
      <family val="2"/>
      <scheme val="minor"/>
    </font>
    <font>
      <b/>
      <vertAlign val="superscript"/>
      <sz val="11"/>
      <color theme="1"/>
      <name val="Calibri"/>
      <family val="2"/>
      <scheme val="minor"/>
    </font>
    <font>
      <sz val="11"/>
      <name val="Calibri"/>
      <family val="2"/>
      <scheme val="minor"/>
    </font>
    <font>
      <sz val="8"/>
      <name val="Calibri"/>
      <family val="2"/>
      <scheme val="minor"/>
    </font>
    <font>
      <sz val="11"/>
      <color rgb="FF7030A0"/>
      <name val="Times New Roman"/>
      <family val="1"/>
    </font>
    <font>
      <vertAlign val="subscript"/>
      <sz val="11"/>
      <name val="Calibri"/>
      <family val="2"/>
      <scheme val="minor"/>
    </font>
    <font>
      <sz val="9"/>
      <name val="Calibri"/>
      <family val="2"/>
      <scheme val="minor"/>
    </font>
    <font>
      <vertAlign val="subscript"/>
      <sz val="9"/>
      <name val="Calibri"/>
      <family val="2"/>
      <scheme val="minor"/>
    </font>
    <font>
      <b/>
      <sz val="12"/>
      <name val="Calibri"/>
      <family val="2"/>
      <scheme val="minor"/>
    </font>
    <font>
      <sz val="11"/>
      <color theme="1"/>
      <name val="Calibri"/>
      <family val="2"/>
      <scheme val="minor"/>
    </font>
    <font>
      <b/>
      <sz val="11"/>
      <name val="Calibri"/>
      <family val="2"/>
      <scheme val="minor"/>
    </font>
    <font>
      <vertAlign val="superscript"/>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73">
    <xf numFmtId="0" fontId="0" fillId="0" borderId="0" xfId="0"/>
    <xf numFmtId="0" fontId="2" fillId="2" borderId="1" xfId="0" applyFont="1" applyFill="1" applyBorder="1" applyAlignment="1" applyProtection="1">
      <alignment horizontal="center" wrapText="1"/>
      <protection hidden="1"/>
    </xf>
    <xf numFmtId="0" fontId="1" fillId="0" borderId="0" xfId="0" applyFont="1" applyProtection="1">
      <protection hidden="1"/>
    </xf>
    <xf numFmtId="0" fontId="0" fillId="0" borderId="0" xfId="0" applyAlignment="1" applyProtection="1">
      <alignment wrapText="1"/>
      <protection hidden="1"/>
    </xf>
    <xf numFmtId="0" fontId="1" fillId="0" borderId="0" xfId="0" applyFont="1" applyAlignment="1" applyProtection="1">
      <alignment wrapText="1"/>
      <protection hidden="1"/>
    </xf>
    <xf numFmtId="0" fontId="0" fillId="0" borderId="0" xfId="0" applyProtection="1">
      <protection hidden="1"/>
    </xf>
    <xf numFmtId="0" fontId="6" fillId="0" borderId="0" xfId="0" applyFont="1" applyProtection="1">
      <protection hidden="1"/>
    </xf>
    <xf numFmtId="0" fontId="0" fillId="0" borderId="0" xfId="0" applyAlignment="1" applyProtection="1">
      <alignment horizontal="center"/>
      <protection hidden="1"/>
    </xf>
    <xf numFmtId="0" fontId="5" fillId="0" borderId="0" xfId="0" applyFont="1" applyProtection="1">
      <protection hidden="1"/>
    </xf>
    <xf numFmtId="14" fontId="1" fillId="0" borderId="0" xfId="0" applyNumberFormat="1" applyFont="1" applyAlignment="1" applyProtection="1">
      <alignment horizontal="left"/>
      <protection hidden="1"/>
    </xf>
    <xf numFmtId="0" fontId="1" fillId="0" borderId="0" xfId="0" applyFont="1" applyAlignment="1" applyProtection="1">
      <alignment horizontal="center"/>
      <protection hidden="1"/>
    </xf>
    <xf numFmtId="0" fontId="7" fillId="0" borderId="0" xfId="0" applyFont="1" applyAlignment="1" applyProtection="1">
      <alignment horizontal="left"/>
      <protection hidden="1"/>
    </xf>
    <xf numFmtId="0" fontId="7" fillId="0" borderId="0" xfId="0" applyFont="1" applyProtection="1">
      <protection hidden="1"/>
    </xf>
    <xf numFmtId="0" fontId="2" fillId="2" borderId="4" xfId="0" applyFont="1" applyFill="1" applyBorder="1" applyAlignment="1" applyProtection="1">
      <alignment horizontal="center" wrapText="1"/>
      <protection hidden="1"/>
    </xf>
    <xf numFmtId="0" fontId="2" fillId="2" borderId="5" xfId="0" applyFont="1" applyFill="1" applyBorder="1" applyAlignment="1" applyProtection="1">
      <alignment wrapText="1"/>
      <protection hidden="1"/>
    </xf>
    <xf numFmtId="0" fontId="7" fillId="0" borderId="0" xfId="0" applyFont="1" applyAlignment="1" applyProtection="1">
      <alignment horizontal="center"/>
      <protection hidden="1"/>
    </xf>
    <xf numFmtId="0" fontId="5" fillId="0" borderId="0" xfId="0" applyFont="1" applyAlignment="1" applyProtection="1">
      <alignment horizontal="left"/>
      <protection hidden="1"/>
    </xf>
    <xf numFmtId="0" fontId="2"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0" fillId="0" borderId="0" xfId="0" applyAlignment="1">
      <alignment horizontal="left"/>
    </xf>
    <xf numFmtId="0" fontId="2" fillId="0" borderId="0" xfId="0" applyFont="1" applyAlignment="1" applyProtection="1">
      <alignment horizontal="right" wrapText="1"/>
      <protection hidden="1"/>
    </xf>
    <xf numFmtId="0" fontId="0" fillId="0" borderId="0" xfId="0" applyAlignment="1" applyProtection="1">
      <alignment horizontal="left"/>
      <protection hidden="1"/>
    </xf>
    <xf numFmtId="11" fontId="0" fillId="0" borderId="1" xfId="0" applyNumberFormat="1" applyBorder="1" applyAlignment="1" applyProtection="1">
      <alignment horizontal="center"/>
      <protection locked="0"/>
    </xf>
    <xf numFmtId="0" fontId="0" fillId="0" borderId="1" xfId="0" applyBorder="1" applyAlignment="1" applyProtection="1">
      <alignment wrapText="1"/>
      <protection hidden="1"/>
    </xf>
    <xf numFmtId="0" fontId="12" fillId="0" borderId="1" xfId="0" applyFont="1" applyBorder="1" applyAlignment="1" applyProtection="1">
      <alignment wrapText="1"/>
      <protection hidden="1"/>
    </xf>
    <xf numFmtId="11" fontId="12" fillId="0" borderId="1" xfId="0" applyNumberFormat="1" applyFont="1" applyBorder="1" applyAlignment="1" applyProtection="1">
      <alignment horizontal="center"/>
      <protection hidden="1"/>
    </xf>
    <xf numFmtId="0" fontId="12" fillId="0" borderId="1" xfId="0" applyFont="1" applyBorder="1" applyAlignment="1" applyProtection="1">
      <alignment horizontal="center"/>
      <protection hidden="1"/>
    </xf>
    <xf numFmtId="11" fontId="12" fillId="0" borderId="1" xfId="0" applyNumberFormat="1" applyFont="1" applyBorder="1" applyAlignment="1" applyProtection="1">
      <alignment horizontal="center"/>
      <protection locked="0"/>
    </xf>
    <xf numFmtId="0" fontId="13" fillId="3" borderId="4" xfId="0" applyFont="1" applyFill="1" applyBorder="1" applyAlignment="1" applyProtection="1">
      <alignment horizontal="center" wrapText="1"/>
      <protection hidden="1"/>
    </xf>
    <xf numFmtId="0" fontId="13" fillId="4" borderId="4" xfId="0" applyFont="1" applyFill="1" applyBorder="1" applyAlignment="1" applyProtection="1">
      <alignment horizontal="center" wrapText="1"/>
      <protection hidden="1"/>
    </xf>
    <xf numFmtId="0" fontId="0" fillId="0" borderId="1" xfId="0" applyBorder="1" applyAlignment="1" applyProtection="1">
      <alignment horizontal="center"/>
      <protection hidden="1"/>
    </xf>
    <xf numFmtId="0" fontId="13" fillId="0" borderId="0" xfId="0" applyFont="1" applyProtection="1">
      <protection hidden="1"/>
    </xf>
    <xf numFmtId="0" fontId="0" fillId="0" borderId="1" xfId="0" applyFill="1" applyBorder="1" applyAlignment="1" applyProtection="1">
      <alignment wrapText="1"/>
      <protection hidden="1"/>
    </xf>
    <xf numFmtId="0" fontId="12" fillId="0" borderId="1" xfId="0" applyFont="1" applyFill="1" applyBorder="1" applyAlignment="1" applyProtection="1">
      <alignment horizontal="center"/>
      <protection hidden="1"/>
    </xf>
    <xf numFmtId="11" fontId="0" fillId="0" borderId="1" xfId="0" quotePrefix="1" applyNumberFormat="1" applyFill="1" applyBorder="1" applyAlignment="1" applyProtection="1">
      <alignment horizontal="center"/>
      <protection hidden="1"/>
    </xf>
    <xf numFmtId="11" fontId="12" fillId="0" borderId="1" xfId="0" applyNumberFormat="1" applyFont="1" applyFill="1" applyBorder="1" applyAlignment="1" applyProtection="1">
      <alignment horizontal="center"/>
      <protection hidden="1"/>
    </xf>
    <xf numFmtId="0" fontId="0" fillId="0" borderId="0" xfId="0" applyFill="1" applyAlignment="1" applyProtection="1">
      <alignment wrapText="1"/>
      <protection hidden="1"/>
    </xf>
    <xf numFmtId="0" fontId="1" fillId="0" borderId="0" xfId="0" applyFont="1" applyFill="1" applyProtection="1">
      <protection hidden="1"/>
    </xf>
    <xf numFmtId="0" fontId="1" fillId="0" borderId="0" xfId="0" applyFont="1" applyFill="1" applyAlignment="1" applyProtection="1">
      <alignment wrapText="1"/>
      <protection hidden="1"/>
    </xf>
    <xf numFmtId="0" fontId="0" fillId="0" borderId="1" xfId="0" applyFill="1" applyBorder="1" applyAlignment="1" applyProtection="1">
      <alignment horizontal="center"/>
      <protection hidden="1"/>
    </xf>
    <xf numFmtId="0" fontId="15" fillId="0" borderId="0" xfId="0" applyFont="1" applyAlignment="1" applyProtection="1">
      <alignment horizontal="left"/>
      <protection hidden="1"/>
    </xf>
    <xf numFmtId="14" fontId="15" fillId="0" borderId="0" xfId="0" applyNumberFormat="1" applyFont="1" applyAlignment="1" applyProtection="1">
      <alignment horizontal="left"/>
      <protection hidden="1"/>
    </xf>
    <xf numFmtId="0" fontId="0" fillId="0" borderId="1" xfId="0" applyBorder="1" applyAlignment="1" applyProtection="1">
      <alignment wrapText="1"/>
    </xf>
    <xf numFmtId="0" fontId="0" fillId="0" borderId="1" xfId="0" applyBorder="1" applyAlignment="1" applyProtection="1">
      <alignment horizontal="center"/>
    </xf>
    <xf numFmtId="11" fontId="0" fillId="0" borderId="1" xfId="0" applyNumberFormat="1" applyBorder="1" applyAlignment="1" applyProtection="1">
      <alignment horizontal="center"/>
    </xf>
    <xf numFmtId="0" fontId="5" fillId="0" borderId="0" xfId="0" applyFont="1" applyProtection="1"/>
    <xf numFmtId="11" fontId="12" fillId="0" borderId="1" xfId="0" applyNumberFormat="1" applyFont="1" applyFill="1" applyBorder="1" applyAlignment="1" applyProtection="1">
      <alignment horizontal="center"/>
      <protection locked="0" hidden="1"/>
    </xf>
    <xf numFmtId="11" fontId="12" fillId="0" borderId="1" xfId="0" applyNumberFormat="1" applyFont="1" applyFill="1" applyBorder="1" applyAlignment="1" applyProtection="1">
      <alignment horizontal="center"/>
    </xf>
    <xf numFmtId="11" fontId="0" fillId="0" borderId="1" xfId="0" applyNumberFormat="1" applyFill="1" applyBorder="1" applyAlignment="1" applyProtection="1">
      <alignment horizontal="center"/>
    </xf>
    <xf numFmtId="11" fontId="12" fillId="0" borderId="1" xfId="0" applyNumberFormat="1" applyFont="1" applyBorder="1" applyAlignment="1" applyProtection="1">
      <alignment horizontal="center"/>
    </xf>
    <xf numFmtId="0" fontId="11" fillId="0" borderId="1" xfId="0" applyFont="1" applyBorder="1" applyAlignment="1" applyProtection="1">
      <alignment horizontal="center" wrapText="1"/>
    </xf>
    <xf numFmtId="11" fontId="11" fillId="0" borderId="3" xfId="0" applyNumberFormat="1" applyFont="1" applyBorder="1" applyAlignment="1" applyProtection="1">
      <alignment horizontal="center" wrapText="1"/>
    </xf>
    <xf numFmtId="11" fontId="0" fillId="0" borderId="3" xfId="0" applyNumberFormat="1" applyBorder="1" applyAlignment="1" applyProtection="1">
      <alignment horizontal="center"/>
    </xf>
    <xf numFmtId="0" fontId="2" fillId="0" borderId="0" xfId="0" applyFont="1" applyAlignment="1">
      <alignment horizontal="right" wrapText="1"/>
    </xf>
    <xf numFmtId="0" fontId="1" fillId="0" borderId="0" xfId="0" applyFont="1"/>
    <xf numFmtId="0" fontId="2" fillId="0" borderId="0" xfId="0" applyFont="1" applyAlignment="1">
      <alignment horizontal="left" wrapText="1"/>
    </xf>
    <xf numFmtId="0" fontId="1" fillId="0" borderId="0" xfId="0" applyFont="1" applyAlignment="1">
      <alignment horizontal="right"/>
    </xf>
    <xf numFmtId="0" fontId="0" fillId="0" borderId="0" xfId="0" applyAlignment="1">
      <alignment horizontal="left" wrapText="1"/>
    </xf>
    <xf numFmtId="14" fontId="15" fillId="0" borderId="0" xfId="0" applyNumberFormat="1" applyFont="1" applyAlignment="1">
      <alignment horizontal="left"/>
    </xf>
    <xf numFmtId="0" fontId="15" fillId="0" borderId="0" xfId="0" applyFont="1" applyAlignment="1">
      <alignment horizontal="left"/>
    </xf>
    <xf numFmtId="0" fontId="0" fillId="0" borderId="6" xfId="0" applyBorder="1" applyAlignment="1" applyProtection="1">
      <alignment horizontal="center" wrapText="1"/>
      <protection locked="0"/>
    </xf>
    <xf numFmtId="0" fontId="2" fillId="0" borderId="0" xfId="0" applyFont="1" applyAlignment="1">
      <alignment horizontal="right"/>
    </xf>
    <xf numFmtId="0" fontId="1" fillId="0" borderId="6" xfId="0" applyFont="1" applyBorder="1" applyAlignment="1" applyProtection="1">
      <alignment horizontal="center"/>
      <protection locked="0"/>
    </xf>
    <xf numFmtId="0" fontId="0" fillId="0" borderId="7" xfId="0" applyFill="1" applyBorder="1" applyAlignment="1" applyProtection="1">
      <alignment horizontal="left" wrapText="1"/>
    </xf>
    <xf numFmtId="0" fontId="0" fillId="0" borderId="0" xfId="0" applyFill="1" applyAlignment="1" applyProtection="1">
      <alignment horizontal="left" wrapText="1"/>
    </xf>
    <xf numFmtId="0" fontId="9" fillId="0" borderId="1" xfId="0" applyFont="1" applyFill="1" applyBorder="1" applyAlignment="1" applyProtection="1">
      <alignment horizontal="left" vertical="top" wrapText="1"/>
      <protection hidden="1"/>
    </xf>
    <xf numFmtId="0" fontId="9" fillId="0" borderId="2" xfId="0" applyFont="1" applyFill="1" applyBorder="1" applyAlignment="1" applyProtection="1">
      <alignment horizontal="left" vertical="top" wrapText="1"/>
      <protection hidden="1"/>
    </xf>
    <xf numFmtId="0" fontId="2" fillId="0" borderId="2" xfId="0" applyFont="1" applyBorder="1" applyAlignment="1" applyProtection="1">
      <alignment horizontal="left"/>
      <protection hidden="1"/>
    </xf>
    <xf numFmtId="0" fontId="2" fillId="0" borderId="6" xfId="0" applyFont="1" applyBorder="1" applyAlignment="1" applyProtection="1">
      <alignment horizontal="left"/>
      <protection hidden="1"/>
    </xf>
    <xf numFmtId="0" fontId="2" fillId="0" borderId="3" xfId="0" applyFont="1" applyBorder="1" applyAlignment="1" applyProtection="1">
      <alignment horizontal="left"/>
      <protection hidden="1"/>
    </xf>
    <xf numFmtId="0" fontId="0" fillId="0" borderId="0" xfId="0" applyAlignment="1" applyProtection="1">
      <alignment horizontal="left"/>
      <protection locked="0" hidden="1"/>
    </xf>
    <xf numFmtId="0" fontId="2" fillId="0" borderId="0" xfId="0" applyFont="1" applyAlignment="1">
      <alignment horizontal="right" wrapText="1"/>
    </xf>
    <xf numFmtId="0" fontId="0" fillId="0" borderId="8" xfId="0" applyBorder="1" applyAlignment="1" applyProtection="1">
      <alignment horizontal="center" wrapText="1"/>
      <protection locked="0"/>
    </xf>
  </cellXfs>
  <cellStyles count="1">
    <cellStyle name="Normal" xfId="0" builtinId="0"/>
  </cellStyles>
  <dxfs count="16">
    <dxf>
      <font>
        <color rgb="FF9C0006"/>
      </font>
      <fill>
        <patternFill>
          <bgColor rgb="FFFFC7CE"/>
        </patternFill>
      </fill>
    </dxf>
    <dxf>
      <fill>
        <patternFill>
          <bgColor rgb="FFCCCCFF"/>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numFmt numFmtId="15" formatCode="0.00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5" formatCode="0.00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5" formatCode="0.00E+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numFmt numFmtId="15" formatCode="0.00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numFmt numFmtId="15" formatCode="0.00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border>
      <protection locked="1" hidden="1"/>
    </dxf>
    <dxf>
      <fill>
        <patternFill patternType="solid">
          <fgColor rgb="FFFFFF00"/>
          <bgColor rgb="FF000000"/>
        </patternFill>
      </fill>
    </dxf>
    <dxf>
      <border outline="0">
        <left style="thin">
          <color indexed="64"/>
        </left>
        <right style="thin">
          <color indexed="64"/>
        </right>
        <top style="thin">
          <color indexed="64"/>
        </top>
        <bottom style="thin">
          <color indexed="64"/>
        </bottom>
      </border>
    </dxf>
    <dxf>
      <protection locked="1" hidden="1"/>
    </dxf>
    <dxf>
      <border>
        <bottom style="thin">
          <color indexed="64"/>
        </bottom>
      </border>
    </dxf>
    <dxf>
      <alignmen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s>
  <tableStyles count="0" defaultTableStyle="TableStyleMedium2" defaultPivotStyle="PivotStyleLight16"/>
  <colors>
    <mruColors>
      <color rgb="FFAC75D5"/>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12</xdr:row>
      <xdr:rowOff>119066</xdr:rowOff>
    </xdr:from>
    <xdr:to>
      <xdr:col>1</xdr:col>
      <xdr:colOff>647699</xdr:colOff>
      <xdr:row>16</xdr:row>
      <xdr:rowOff>0</xdr:rowOff>
    </xdr:to>
    <xdr:sp macro="" textlink="">
      <xdr:nvSpPr>
        <xdr:cNvPr id="4" name="Left Brace 3">
          <a:extLst>
            <a:ext uri="{FF2B5EF4-FFF2-40B4-BE49-F238E27FC236}">
              <a16:creationId xmlns:a16="http://schemas.microsoft.com/office/drawing/2014/main" id="{00000000-0008-0000-0000-000004000000}"/>
            </a:ext>
          </a:extLst>
        </xdr:cNvPr>
        <xdr:cNvSpPr/>
      </xdr:nvSpPr>
      <xdr:spPr>
        <a:xfrm rot="5400000">
          <a:off x="1007270" y="2445546"/>
          <a:ext cx="642934" cy="2581274"/>
        </a:xfrm>
        <a:prstGeom prst="leftBrace">
          <a:avLst>
            <a:gd name="adj1" fmla="val 8333"/>
            <a:gd name="adj2" fmla="val 5036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solidFill>
              <a:srgbClr val="7030A0"/>
            </a:solidFill>
          </a:endParaRPr>
        </a:p>
      </xdr:txBody>
    </xdr:sp>
    <xdr:clientData/>
  </xdr:twoCellAnchor>
  <xdr:twoCellAnchor>
    <xdr:from>
      <xdr:col>0</xdr:col>
      <xdr:colOff>657225</xdr:colOff>
      <xdr:row>10</xdr:row>
      <xdr:rowOff>133350</xdr:rowOff>
    </xdr:from>
    <xdr:to>
      <xdr:col>1</xdr:col>
      <xdr:colOff>47625</xdr:colOff>
      <xdr:row>13</xdr:row>
      <xdr:rowOff>38100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57225" y="3048000"/>
          <a:ext cx="1362075" cy="476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1. Select chemicals from dropdown list</a:t>
          </a:r>
        </a:p>
        <a:p>
          <a:pPr algn="ctr"/>
          <a:r>
            <a:rPr lang="en-US" sz="1100"/>
            <a:t>.</a:t>
          </a:r>
        </a:p>
      </xdr:txBody>
    </xdr:sp>
    <xdr:clientData/>
  </xdr:twoCellAnchor>
  <xdr:twoCellAnchor>
    <xdr:from>
      <xdr:col>4</xdr:col>
      <xdr:colOff>9525</xdr:colOff>
      <xdr:row>12</xdr:row>
      <xdr:rowOff>128592</xdr:rowOff>
    </xdr:from>
    <xdr:to>
      <xdr:col>4</xdr:col>
      <xdr:colOff>1209675</xdr:colOff>
      <xdr:row>15</xdr:row>
      <xdr:rowOff>152403</xdr:rowOff>
    </xdr:to>
    <xdr:sp macro="" textlink="">
      <xdr:nvSpPr>
        <xdr:cNvPr id="6" name="Left Brace 5">
          <a:extLst>
            <a:ext uri="{FF2B5EF4-FFF2-40B4-BE49-F238E27FC236}">
              <a16:creationId xmlns:a16="http://schemas.microsoft.com/office/drawing/2014/main" id="{00000000-0008-0000-0000-000006000000}"/>
            </a:ext>
          </a:extLst>
        </xdr:cNvPr>
        <xdr:cNvSpPr/>
      </xdr:nvSpPr>
      <xdr:spPr>
        <a:xfrm rot="5400000">
          <a:off x="5122069" y="1540673"/>
          <a:ext cx="595311" cy="12001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9526</xdr:colOff>
      <xdr:row>9</xdr:row>
      <xdr:rowOff>85725</xdr:rowOff>
    </xdr:from>
    <xdr:to>
      <xdr:col>4</xdr:col>
      <xdr:colOff>1209676</xdr:colOff>
      <xdr:row>12</xdr:row>
      <xdr:rowOff>190499</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819651" y="514350"/>
          <a:ext cx="1200150" cy="6762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2. </a:t>
          </a:r>
          <a:r>
            <a:rPr lang="en-US" sz="1100">
              <a:solidFill>
                <a:sysClr val="windowText" lastClr="000000"/>
              </a:solidFill>
            </a:rPr>
            <a:t>Input reported</a:t>
          </a:r>
          <a:endParaRPr lang="en-US" sz="1100" baseline="0">
            <a:solidFill>
              <a:sysClr val="windowText" lastClr="000000"/>
            </a:solidFill>
          </a:endParaRPr>
        </a:p>
        <a:p>
          <a:pPr algn="ctr"/>
          <a:r>
            <a:rPr lang="en-US" sz="1100" baseline="0"/>
            <a:t> </a:t>
          </a:r>
          <a:r>
            <a:rPr lang="en-US" sz="1100"/>
            <a:t>concentrations in mg/kg</a:t>
          </a:r>
        </a:p>
      </xdr:txBody>
    </xdr:sp>
    <xdr:clientData/>
  </xdr:twoCellAnchor>
  <xdr:twoCellAnchor>
    <xdr:from>
      <xdr:col>5</xdr:col>
      <xdr:colOff>190497</xdr:colOff>
      <xdr:row>12</xdr:row>
      <xdr:rowOff>95254</xdr:rowOff>
    </xdr:from>
    <xdr:to>
      <xdr:col>6</xdr:col>
      <xdr:colOff>1238247</xdr:colOff>
      <xdr:row>16</xdr:row>
      <xdr:rowOff>0</xdr:rowOff>
    </xdr:to>
    <xdr:sp macro="" textlink="">
      <xdr:nvSpPr>
        <xdr:cNvPr id="8" name="Left Brace 7">
          <a:extLst>
            <a:ext uri="{FF2B5EF4-FFF2-40B4-BE49-F238E27FC236}">
              <a16:creationId xmlns:a16="http://schemas.microsoft.com/office/drawing/2014/main" id="{00000000-0008-0000-0000-000008000000}"/>
            </a:ext>
          </a:extLst>
        </xdr:cNvPr>
        <xdr:cNvSpPr/>
      </xdr:nvSpPr>
      <xdr:spPr>
        <a:xfrm rot="5400000">
          <a:off x="7096124" y="2533652"/>
          <a:ext cx="676272" cy="23907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361950</xdr:colOff>
      <xdr:row>9</xdr:row>
      <xdr:rowOff>133350</xdr:rowOff>
    </xdr:from>
    <xdr:to>
      <xdr:col>6</xdr:col>
      <xdr:colOff>1057275</xdr:colOff>
      <xdr:row>12</xdr:row>
      <xdr:rowOff>171450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6410325" y="1514475"/>
          <a:ext cx="2409825" cy="609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3.</a:t>
          </a:r>
          <a:r>
            <a:rPr lang="en-US" sz="1100" baseline="0"/>
            <a:t> View autocalculated</a:t>
          </a:r>
          <a:r>
            <a:rPr lang="en-US" sz="1100" baseline="0">
              <a:solidFill>
                <a:srgbClr val="7030A0"/>
              </a:solidFill>
            </a:rPr>
            <a:t> </a:t>
          </a:r>
          <a:r>
            <a:rPr lang="en-US" sz="1100" baseline="0"/>
            <a:t>ILCR and HQ associated </a:t>
          </a:r>
          <a:r>
            <a:rPr lang="en-US" sz="1100" baseline="0">
              <a:solidFill>
                <a:sysClr val="windowText" lastClr="000000"/>
              </a:solidFill>
            </a:rPr>
            <a:t>with each individual chemical reported</a:t>
          </a:r>
        </a:p>
        <a:p>
          <a:pPr algn="ctr"/>
          <a:endParaRPr lang="en-US" sz="1100"/>
        </a:p>
      </xdr:txBody>
    </xdr:sp>
    <xdr:clientData/>
  </xdr:twoCellAnchor>
  <xdr:twoCellAnchor>
    <xdr:from>
      <xdr:col>7</xdr:col>
      <xdr:colOff>84666</xdr:colOff>
      <xdr:row>98</xdr:row>
      <xdr:rowOff>38145</xdr:rowOff>
    </xdr:from>
    <xdr:to>
      <xdr:col>7</xdr:col>
      <xdr:colOff>151342</xdr:colOff>
      <xdr:row>100</xdr:row>
      <xdr:rowOff>11688</xdr:rowOff>
    </xdr:to>
    <xdr:sp macro="" textlink="">
      <xdr:nvSpPr>
        <xdr:cNvPr id="10" name="Left Brace 9">
          <a:extLst>
            <a:ext uri="{FF2B5EF4-FFF2-40B4-BE49-F238E27FC236}">
              <a16:creationId xmlns:a16="http://schemas.microsoft.com/office/drawing/2014/main" id="{00000000-0008-0000-0000-00000A000000}"/>
            </a:ext>
          </a:extLst>
        </xdr:cNvPr>
        <xdr:cNvSpPr/>
      </xdr:nvSpPr>
      <xdr:spPr>
        <a:xfrm rot="10800000">
          <a:off x="9503833" y="19987728"/>
          <a:ext cx="66676" cy="35454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160868</xdr:colOff>
      <xdr:row>96</xdr:row>
      <xdr:rowOff>181020</xdr:rowOff>
    </xdr:from>
    <xdr:to>
      <xdr:col>8</xdr:col>
      <xdr:colOff>579967</xdr:colOff>
      <xdr:row>101</xdr:row>
      <xdr:rowOff>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0416118" y="19559103"/>
          <a:ext cx="1032932" cy="9937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4.</a:t>
          </a:r>
          <a:r>
            <a:rPr lang="en-US" sz="1100" baseline="0"/>
            <a:t> View autocalculated </a:t>
          </a:r>
          <a:r>
            <a:rPr lang="en-US" sz="1100" baseline="0">
              <a:solidFill>
                <a:sysClr val="windowText" lastClr="000000"/>
              </a:solidFill>
            </a:rPr>
            <a:t>sample</a:t>
          </a:r>
        </a:p>
        <a:p>
          <a:pPr algn="ctr"/>
          <a:r>
            <a:rPr lang="en-US" sz="1100" baseline="0">
              <a:solidFill>
                <a:srgbClr val="7030A0"/>
              </a:solidFill>
            </a:rPr>
            <a:t> </a:t>
          </a:r>
          <a:r>
            <a:rPr lang="en-US" sz="1100" baseline="0"/>
            <a:t>cumulative ILCR and HI</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34" displayName="Table134" ref="A17:G98" totalsRowShown="0" headerRowDxfId="15" dataDxfId="13" headerRowBorderDxfId="14" tableBorderDxfId="12">
  <autoFilter ref="A17:G98" xr:uid="{00000000-0009-0000-0100-000003000000}"/>
  <sortState xmlns:xlrd2="http://schemas.microsoft.com/office/spreadsheetml/2017/richdata2" ref="A18:G98">
    <sortCondition sortBy="cellColor" ref="A17:A98" dxfId="11"/>
  </sortState>
  <tableColumns count="7">
    <tableColumn id="1" xr3:uid="{00000000-0010-0000-0000-000001000000}" name="Analyte" dataDxfId="10"/>
    <tableColumn id="2" xr3:uid="{00000000-0010-0000-0000-000002000000}" name="CASRN" dataDxfId="9"/>
    <tableColumn id="3" xr3:uid="{00000000-0010-0000-0000-000003000000}" name="aRB-CSVca (mg/kg)" dataDxfId="8"/>
    <tableColumn id="4" xr3:uid="{00000000-0010-0000-0000-000004000000}" name="bRB-CSVn_x000a_ (mg/kg)" dataDxfId="7"/>
    <tableColumn id="5" xr3:uid="{00000000-0010-0000-0000-000005000000}" name="Sample Concentration (mg/kg)" dataDxfId="6"/>
    <tableColumn id="6" xr3:uid="{00000000-0010-0000-0000-000006000000}" name="Calculated_x000a_ Sample_x000a_ILCR (unitless)" dataDxfId="5">
      <calculatedColumnFormula>IF(ISTEXT(C18),"No cancer RB-RSC",IF(E18="","Analyte conc. &lt; RL",(0.000001*$E18)/$C18))</calculatedColumnFormula>
    </tableColumn>
    <tableColumn id="7" xr3:uid="{00000000-0010-0000-0000-000007000000}" name="Calculated_x000a_ Sample_x000a_HQ (unitless)" dataDxfId="4">
      <calculatedColumnFormula>IF(ISTEXT(D18),"No noncancer RB-CSV",IF(E18="","Analyte conc. &lt; RL",(1*$E18)/$D18))</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15887-DF7A-49DD-8DF7-1F5EB46771C8}">
  <dimension ref="A1:M4"/>
  <sheetViews>
    <sheetView tabSelected="1" zoomScale="80" zoomScaleNormal="80" workbookViewId="0">
      <selection activeCell="W2" sqref="W2"/>
    </sheetView>
  </sheetViews>
  <sheetFormatPr defaultRowHeight="15" x14ac:dyDescent="0.25"/>
  <sheetData>
    <row r="1" spans="1:13" ht="150.75" customHeight="1" x14ac:dyDescent="0.25">
      <c r="A1" s="57" t="s">
        <v>193</v>
      </c>
      <c r="B1" s="57"/>
      <c r="C1" s="57"/>
      <c r="D1" s="57"/>
      <c r="E1" s="57"/>
      <c r="F1" s="57"/>
      <c r="G1" s="57"/>
      <c r="H1" s="57"/>
      <c r="I1" s="57"/>
      <c r="J1" s="57"/>
      <c r="K1" s="57"/>
      <c r="L1" s="57"/>
      <c r="M1" s="57"/>
    </row>
    <row r="2" spans="1:13" ht="268.5" customHeight="1" x14ac:dyDescent="0.25">
      <c r="A2" s="57" t="s">
        <v>194</v>
      </c>
      <c r="B2" s="57"/>
      <c r="C2" s="57"/>
      <c r="D2" s="57"/>
      <c r="E2" s="57"/>
      <c r="F2" s="57"/>
      <c r="G2" s="57"/>
      <c r="H2" s="57"/>
      <c r="I2" s="57"/>
      <c r="J2" s="57"/>
      <c r="K2" s="57"/>
      <c r="L2" s="57"/>
      <c r="M2" s="57"/>
    </row>
    <row r="3" spans="1:13" x14ac:dyDescent="0.25">
      <c r="A3" s="58"/>
      <c r="B3" s="59"/>
    </row>
    <row r="4" spans="1:13" x14ac:dyDescent="0.25">
      <c r="I4" s="19"/>
    </row>
  </sheetData>
  <sheetProtection algorithmName="SHA-512" hashValue="BzYis5BC5kzvNOAcnNjSd///Gim+qhCY9HvqJfdNlQM3SDVl6W9uNyxr9hcv+463FMYQWxg3Jwp3SFVUfgexqA==" saltValue="FXrQ5XhK/WoqS5g1XqP5nw==" spinCount="100000" sheet="1" objects="1" scenarios="1"/>
  <mergeCells count="3">
    <mergeCell ref="A1:M1"/>
    <mergeCell ref="A3:B3"/>
    <mergeCell ref="A2: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J206"/>
  <sheetViews>
    <sheetView zoomScaleNormal="100" workbookViewId="0">
      <selection activeCell="A115" sqref="A115"/>
    </sheetView>
  </sheetViews>
  <sheetFormatPr defaultRowHeight="15" x14ac:dyDescent="0.25"/>
  <cols>
    <col min="1" max="1" width="50.28515625" style="2" customWidth="1"/>
    <col min="2" max="2" width="11.28515625" style="10" bestFit="1" customWidth="1"/>
    <col min="3" max="3" width="14.5703125" style="2" customWidth="1"/>
    <col min="4" max="4" width="16.7109375" style="2" customWidth="1"/>
    <col min="5" max="5" width="18.5703125" style="2" customWidth="1"/>
    <col min="6" max="6" width="25.7109375" style="2" bestFit="1" customWidth="1"/>
    <col min="7" max="7" width="24.85546875" style="2" bestFit="1" customWidth="1"/>
    <col min="8" max="8" width="9.140625" style="2"/>
    <col min="9" max="9" width="9.7109375" style="2" customWidth="1"/>
    <col min="10" max="16384" width="9.140625" style="2"/>
  </cols>
  <sheetData>
    <row r="1" spans="1:7" ht="15" customHeight="1" x14ac:dyDescent="0.25">
      <c r="A1" s="67" t="s">
        <v>116</v>
      </c>
      <c r="B1" s="68"/>
      <c r="C1" s="68"/>
      <c r="D1" s="69"/>
      <c r="E1" s="3"/>
      <c r="F1" s="3"/>
      <c r="G1" s="3"/>
    </row>
    <row r="2" spans="1:7" ht="15" customHeight="1" x14ac:dyDescent="0.25">
      <c r="A2" s="17"/>
      <c r="B2" s="18"/>
      <c r="C2" s="18"/>
      <c r="D2" s="18"/>
      <c r="E2" s="18"/>
      <c r="F2" s="18"/>
      <c r="G2" s="18"/>
    </row>
    <row r="3" spans="1:7" ht="15" customHeight="1" x14ac:dyDescent="0.25">
      <c r="A3" s="20"/>
      <c r="B3" s="70"/>
      <c r="C3" s="70"/>
      <c r="D3" s="70"/>
      <c r="E3" s="70"/>
      <c r="F3" s="70"/>
      <c r="G3" s="70"/>
    </row>
    <row r="4" spans="1:7" s="54" customFormat="1" ht="15" customHeight="1" x14ac:dyDescent="0.25">
      <c r="A4" s="53" t="s">
        <v>187</v>
      </c>
      <c r="B4" s="71" t="s">
        <v>188</v>
      </c>
      <c r="C4" s="71"/>
      <c r="D4" s="72"/>
      <c r="E4" s="72"/>
      <c r="F4" s="72"/>
      <c r="G4" s="72"/>
    </row>
    <row r="5" spans="1:7" s="54" customFormat="1" ht="15" customHeight="1" x14ac:dyDescent="0.25">
      <c r="A5" s="55"/>
      <c r="B5" s="71" t="s">
        <v>189</v>
      </c>
      <c r="C5" s="71"/>
      <c r="D5" s="60"/>
      <c r="E5" s="60"/>
      <c r="F5" s="60"/>
      <c r="G5" s="60"/>
    </row>
    <row r="6" spans="1:7" s="54" customFormat="1" ht="15" customHeight="1" x14ac:dyDescent="0.25">
      <c r="A6" s="55"/>
      <c r="B6" s="71" t="s">
        <v>190</v>
      </c>
      <c r="C6" s="71"/>
      <c r="D6" s="60"/>
      <c r="E6" s="60"/>
      <c r="F6" s="60"/>
      <c r="G6" s="60"/>
    </row>
    <row r="7" spans="1:7" s="54" customFormat="1" ht="15" customHeight="1" x14ac:dyDescent="0.25">
      <c r="A7" s="55"/>
      <c r="B7" s="71" t="s">
        <v>191</v>
      </c>
      <c r="C7" s="71"/>
      <c r="D7" s="60"/>
      <c r="E7" s="60"/>
      <c r="F7" s="60"/>
      <c r="G7" s="60"/>
    </row>
    <row r="8" spans="1:7" s="54" customFormat="1" ht="15" customHeight="1" x14ac:dyDescent="0.25">
      <c r="A8" s="56"/>
      <c r="B8" s="61" t="s">
        <v>192</v>
      </c>
      <c r="C8" s="61"/>
      <c r="D8" s="62"/>
      <c r="E8" s="62"/>
      <c r="F8" s="62"/>
      <c r="G8" s="62"/>
    </row>
    <row r="9" spans="1:7" ht="15" customHeight="1" x14ac:dyDescent="0.25">
      <c r="A9" s="20"/>
      <c r="B9" s="21"/>
      <c r="C9" s="18"/>
      <c r="D9" s="18"/>
      <c r="E9" s="18"/>
      <c r="F9" s="18"/>
      <c r="G9" s="18"/>
    </row>
    <row r="10" spans="1:7" ht="15" customHeight="1" x14ac:dyDescent="0.25">
      <c r="A10" s="11"/>
      <c r="B10" s="15"/>
    </row>
    <row r="11" spans="1:7" ht="15" customHeight="1" x14ac:dyDescent="0.25">
      <c r="A11" s="11"/>
      <c r="B11" s="15"/>
    </row>
    <row r="12" spans="1:7" ht="15" customHeight="1" x14ac:dyDescent="0.25">
      <c r="A12" s="11"/>
    </row>
    <row r="13" spans="1:7" ht="15" customHeight="1" x14ac:dyDescent="0.25">
      <c r="A13" s="12"/>
    </row>
    <row r="14" spans="1:7" ht="15" customHeight="1" x14ac:dyDescent="0.25">
      <c r="A14" s="12"/>
    </row>
    <row r="15" spans="1:7" ht="15" customHeight="1" x14ac:dyDescent="0.25">
      <c r="A15" s="12"/>
    </row>
    <row r="16" spans="1:7" ht="15" customHeight="1" x14ac:dyDescent="0.25">
      <c r="A16" s="12"/>
    </row>
    <row r="17" spans="1:10" s="4" customFormat="1" ht="55.5" customHeight="1" x14ac:dyDescent="0.35">
      <c r="A17" s="14" t="s">
        <v>112</v>
      </c>
      <c r="B17" s="13" t="s">
        <v>111</v>
      </c>
      <c r="C17" s="1" t="s">
        <v>181</v>
      </c>
      <c r="D17" s="1" t="s">
        <v>182</v>
      </c>
      <c r="E17" s="28" t="s">
        <v>164</v>
      </c>
      <c r="F17" s="29" t="s">
        <v>165</v>
      </c>
      <c r="G17" s="29" t="s">
        <v>166</v>
      </c>
      <c r="H17" s="3"/>
      <c r="I17" s="3"/>
      <c r="J17" s="2"/>
    </row>
    <row r="18" spans="1:10" s="38" customFormat="1" ht="15" customHeight="1" x14ac:dyDescent="0.25">
      <c r="A18" s="32" t="s">
        <v>169</v>
      </c>
      <c r="B18" s="33" t="s">
        <v>77</v>
      </c>
      <c r="C18" s="35">
        <v>0.68334795593124342</v>
      </c>
      <c r="D18" s="35">
        <v>12.834874690430862</v>
      </c>
      <c r="E18" s="46"/>
      <c r="F18" s="47" t="str">
        <f t="shared" ref="F18" si="0">IF(ISTEXT(C18),"No cancer RB-CSV",IF(E18="","Analyte conc. &lt; RL",(0.000001*$E18)/$C18))</f>
        <v>Analyte conc. &lt; RL</v>
      </c>
      <c r="G18" s="47" t="str">
        <f t="shared" ref="G18:G79" si="1">IF(ISTEXT(D18),"No noncancer RB-CSV",IF(E18="","Analyte conc. &lt; RL",(1*$E18)/$D18))</f>
        <v>Analyte conc. &lt; RL</v>
      </c>
      <c r="H18" s="36"/>
      <c r="I18" s="36"/>
      <c r="J18" s="37"/>
    </row>
    <row r="19" spans="1:10" s="38" customFormat="1" ht="15" customHeight="1" x14ac:dyDescent="0.25">
      <c r="A19" s="32" t="s">
        <v>168</v>
      </c>
      <c r="B19" s="33" t="s">
        <v>19</v>
      </c>
      <c r="C19" s="34" t="s">
        <v>2</v>
      </c>
      <c r="D19" s="35">
        <v>193.75863158421828</v>
      </c>
      <c r="E19" s="46"/>
      <c r="F19" s="48" t="s">
        <v>172</v>
      </c>
      <c r="G19" s="47" t="str">
        <f t="shared" si="1"/>
        <v>Analyte conc. &lt; RL</v>
      </c>
      <c r="H19" s="36"/>
      <c r="I19" s="36"/>
      <c r="J19" s="37"/>
    </row>
    <row r="20" spans="1:10" s="38" customFormat="1" ht="15" customHeight="1" x14ac:dyDescent="0.25">
      <c r="A20" s="32" t="s">
        <v>167</v>
      </c>
      <c r="B20" s="39" t="s">
        <v>175</v>
      </c>
      <c r="C20" s="35">
        <v>1.3707849132224076E-5</v>
      </c>
      <c r="D20" s="35">
        <v>6.3479838008397742E-4</v>
      </c>
      <c r="E20" s="46"/>
      <c r="F20" s="47" t="str">
        <f>IF(ISTEXT(C20),"No cancer RB-CSV",IF(E20="","Analyte conc. &lt; RL",(0.000001*$E20)/$C20))</f>
        <v>Analyte conc. &lt; RL</v>
      </c>
      <c r="G20" s="47" t="str">
        <f t="shared" si="1"/>
        <v>Analyte conc. &lt; RL</v>
      </c>
      <c r="H20" s="36"/>
      <c r="I20" s="36"/>
      <c r="J20" s="37"/>
    </row>
    <row r="21" spans="1:10" s="4" customFormat="1" ht="15" customHeight="1" x14ac:dyDescent="0.25">
      <c r="A21" s="42" t="s">
        <v>0</v>
      </c>
      <c r="B21" s="43" t="s">
        <v>1</v>
      </c>
      <c r="C21" s="44" t="s">
        <v>2</v>
      </c>
      <c r="D21" s="44">
        <v>1215.9533073929963</v>
      </c>
      <c r="E21" s="22"/>
      <c r="F21" s="49" t="str">
        <f t="shared" ref="F21:F83" si="2">IF(ISTEXT(C21),"No cancer RB-CSV",IF(E21="","Analyte conc. &lt; RL",(0.000001*$E21)/$C21))</f>
        <v>No cancer RB-CSV</v>
      </c>
      <c r="G21" s="49" t="str">
        <f t="shared" si="1"/>
        <v>Analyte conc. &lt; RL</v>
      </c>
      <c r="H21" s="3"/>
      <c r="I21" s="3"/>
      <c r="J21" s="2"/>
    </row>
    <row r="22" spans="1:10" s="4" customFormat="1" ht="15" customHeight="1" x14ac:dyDescent="0.25">
      <c r="A22" s="24" t="s">
        <v>3</v>
      </c>
      <c r="B22" s="26" t="s">
        <v>4</v>
      </c>
      <c r="C22" s="25" t="s">
        <v>2</v>
      </c>
      <c r="D22" s="25">
        <v>40609.191704515812</v>
      </c>
      <c r="E22" s="27"/>
      <c r="F22" s="49" t="str">
        <f t="shared" si="2"/>
        <v>No cancer RB-CSV</v>
      </c>
      <c r="G22" s="49" t="str">
        <f t="shared" si="1"/>
        <v>Analyte conc. &lt; RL</v>
      </c>
      <c r="H22" s="3"/>
      <c r="I22" s="3"/>
      <c r="J22" s="2"/>
    </row>
    <row r="23" spans="1:10" s="4" customFormat="1" ht="15" customHeight="1" x14ac:dyDescent="0.25">
      <c r="A23" s="24" t="s">
        <v>5</v>
      </c>
      <c r="B23" s="26" t="s">
        <v>6</v>
      </c>
      <c r="C23" s="44" t="s">
        <v>2</v>
      </c>
      <c r="D23" s="25">
        <v>60.797665369649813</v>
      </c>
      <c r="E23" s="27"/>
      <c r="F23" s="49" t="str">
        <f t="shared" si="2"/>
        <v>No cancer RB-CSV</v>
      </c>
      <c r="G23" s="49" t="str">
        <f t="shared" si="1"/>
        <v>Analyte conc. &lt; RL</v>
      </c>
      <c r="H23" s="3"/>
      <c r="I23" s="3"/>
      <c r="J23" s="2"/>
    </row>
    <row r="24" spans="1:10" s="4" customFormat="1" ht="15" customHeight="1" x14ac:dyDescent="0.25">
      <c r="A24" s="24" t="s">
        <v>7</v>
      </c>
      <c r="B24" s="26" t="s">
        <v>8</v>
      </c>
      <c r="C24" s="25">
        <v>9.7563843669224187E-2</v>
      </c>
      <c r="D24" s="25">
        <v>2.1026465311004787</v>
      </c>
      <c r="E24" s="27"/>
      <c r="F24" s="49" t="str">
        <f t="shared" si="2"/>
        <v>Analyte conc. &lt; RL</v>
      </c>
      <c r="G24" s="49" t="str">
        <f t="shared" si="1"/>
        <v>Analyte conc. &lt; RL</v>
      </c>
      <c r="H24" s="3"/>
      <c r="I24" s="3"/>
      <c r="J24" s="2"/>
    </row>
    <row r="25" spans="1:10" s="4" customFormat="1" ht="15" customHeight="1" x14ac:dyDescent="0.25">
      <c r="A25" s="24" t="s">
        <v>9</v>
      </c>
      <c r="B25" s="26" t="s">
        <v>10</v>
      </c>
      <c r="C25" s="44" t="s">
        <v>2</v>
      </c>
      <c r="D25" s="25">
        <v>72506.542649201423</v>
      </c>
      <c r="E25" s="27"/>
      <c r="F25" s="49" t="str">
        <f t="shared" si="2"/>
        <v>No cancer RB-CSV</v>
      </c>
      <c r="G25" s="49" t="str">
        <f t="shared" si="1"/>
        <v>Analyte conc. &lt; RL</v>
      </c>
      <c r="H25" s="3"/>
      <c r="I25" s="3"/>
      <c r="J25" s="2"/>
    </row>
    <row r="26" spans="1:10" s="4" customFormat="1" ht="15" customHeight="1" x14ac:dyDescent="0.25">
      <c r="A26" s="24" t="s">
        <v>11</v>
      </c>
      <c r="B26" s="26" t="s">
        <v>12</v>
      </c>
      <c r="C26" s="25" t="s">
        <v>2</v>
      </c>
      <c r="D26" s="25">
        <v>25.957544993077992</v>
      </c>
      <c r="E26" s="27"/>
      <c r="F26" s="49" t="str">
        <f t="shared" si="2"/>
        <v>No cancer RB-CSV</v>
      </c>
      <c r="G26" s="49" t="str">
        <f t="shared" si="1"/>
        <v>Analyte conc. &lt; RL</v>
      </c>
      <c r="H26" s="3"/>
      <c r="I26" s="3"/>
      <c r="J26" s="2"/>
    </row>
    <row r="27" spans="1:10" s="4" customFormat="1" ht="15" customHeight="1" x14ac:dyDescent="0.25">
      <c r="A27" s="24" t="s">
        <v>13</v>
      </c>
      <c r="B27" s="26" t="s">
        <v>14</v>
      </c>
      <c r="C27" s="25" t="s">
        <v>2</v>
      </c>
      <c r="D27" s="25">
        <v>11246.786632390746</v>
      </c>
      <c r="E27" s="27"/>
      <c r="F27" s="49" t="str">
        <f t="shared" si="2"/>
        <v>No cancer RB-CSV</v>
      </c>
      <c r="G27" s="49" t="str">
        <f t="shared" si="1"/>
        <v>Analyte conc. &lt; RL</v>
      </c>
      <c r="H27" s="3"/>
      <c r="I27" s="3"/>
      <c r="J27" s="2"/>
    </row>
    <row r="28" spans="1:10" s="4" customFormat="1" ht="15" customHeight="1" x14ac:dyDescent="0.25">
      <c r="A28" s="24" t="s">
        <v>15</v>
      </c>
      <c r="B28" s="26" t="s">
        <v>16</v>
      </c>
      <c r="C28" s="25">
        <v>701.05427038085486</v>
      </c>
      <c r="D28" s="25">
        <v>790.36964980544758</v>
      </c>
      <c r="E28" s="27"/>
      <c r="F28" s="49" t="str">
        <f t="shared" si="2"/>
        <v>Analyte conc. &lt; RL</v>
      </c>
      <c r="G28" s="49" t="str">
        <f t="shared" si="1"/>
        <v>Analyte conc. &lt; RL</v>
      </c>
      <c r="H28" s="3"/>
      <c r="I28" s="3"/>
      <c r="J28" s="2"/>
    </row>
    <row r="29" spans="1:10" s="4" customFormat="1" ht="15" customHeight="1" x14ac:dyDescent="0.25">
      <c r="A29" s="24" t="s">
        <v>17</v>
      </c>
      <c r="B29" s="26" t="s">
        <v>18</v>
      </c>
      <c r="C29" s="25">
        <v>4.1934350785502774</v>
      </c>
      <c r="D29" s="25">
        <v>110.89446816660129</v>
      </c>
      <c r="E29" s="27"/>
      <c r="F29" s="49" t="str">
        <f t="shared" si="2"/>
        <v>Analyte conc. &lt; RL</v>
      </c>
      <c r="G29" s="49" t="str">
        <f t="shared" si="1"/>
        <v>Analyte conc. &lt; RL</v>
      </c>
      <c r="H29" s="3"/>
      <c r="I29" s="3"/>
      <c r="J29" s="2"/>
    </row>
    <row r="30" spans="1:10" s="4" customFormat="1" ht="15" customHeight="1" x14ac:dyDescent="0.25">
      <c r="A30" s="24" t="s">
        <v>20</v>
      </c>
      <c r="B30" s="26" t="s">
        <v>21</v>
      </c>
      <c r="C30" s="25">
        <v>4633.0666666666666</v>
      </c>
      <c r="D30" s="25">
        <v>289.20169298249698</v>
      </c>
      <c r="E30" s="27"/>
      <c r="F30" s="49" t="str">
        <f t="shared" si="2"/>
        <v>Analyte conc. &lt; RL</v>
      </c>
      <c r="G30" s="49" t="str">
        <f t="shared" si="1"/>
        <v>Analyte conc. &lt; RL</v>
      </c>
      <c r="H30" s="3"/>
      <c r="I30" s="3"/>
      <c r="J30" s="2"/>
    </row>
    <row r="31" spans="1:10" s="4" customFormat="1" ht="15" customHeight="1" x14ac:dyDescent="0.25">
      <c r="A31" s="24" t="s">
        <v>22</v>
      </c>
      <c r="B31" s="26" t="s">
        <v>23</v>
      </c>
      <c r="C31" s="25" t="s">
        <v>2</v>
      </c>
      <c r="D31" s="25">
        <v>36274.193147655846</v>
      </c>
      <c r="E31" s="27"/>
      <c r="F31" s="49" t="str">
        <f t="shared" si="2"/>
        <v>No cancer RB-CSV</v>
      </c>
      <c r="G31" s="49" t="str">
        <f t="shared" si="1"/>
        <v>Analyte conc. &lt; RL</v>
      </c>
      <c r="H31" s="3"/>
      <c r="I31" s="3"/>
      <c r="J31" s="2"/>
    </row>
    <row r="32" spans="1:10" s="4" customFormat="1" ht="15" customHeight="1" x14ac:dyDescent="0.25">
      <c r="A32" s="24" t="s">
        <v>24</v>
      </c>
      <c r="B32" s="26" t="s">
        <v>25</v>
      </c>
      <c r="C32" s="44" t="s">
        <v>2</v>
      </c>
      <c r="D32" s="25">
        <v>196100.25289641228</v>
      </c>
      <c r="E32" s="27"/>
      <c r="F32" s="49" t="str">
        <f t="shared" si="2"/>
        <v>No cancer RB-CSV</v>
      </c>
      <c r="G32" s="49" t="str">
        <f t="shared" si="1"/>
        <v>Analyte conc. &lt; RL</v>
      </c>
      <c r="H32" s="3"/>
      <c r="I32" s="3"/>
      <c r="J32" s="2"/>
    </row>
    <row r="33" spans="1:10" s="4" customFormat="1" ht="15" customHeight="1" x14ac:dyDescent="0.25">
      <c r="A33" s="24" t="s">
        <v>26</v>
      </c>
      <c r="B33" s="26" t="s">
        <v>27</v>
      </c>
      <c r="C33" s="25">
        <v>3.268337548273538</v>
      </c>
      <c r="D33" s="25">
        <v>3922.0050579282452</v>
      </c>
      <c r="E33" s="27"/>
      <c r="F33" s="49" t="str">
        <f t="shared" si="2"/>
        <v>Analyte conc. &lt; RL</v>
      </c>
      <c r="G33" s="49" t="str">
        <f t="shared" si="1"/>
        <v>Analyte conc. &lt; RL</v>
      </c>
      <c r="H33" s="3"/>
      <c r="I33" s="3"/>
      <c r="J33" s="2"/>
    </row>
    <row r="34" spans="1:10" s="4" customFormat="1" ht="15" customHeight="1" x14ac:dyDescent="0.25">
      <c r="A34" s="24" t="s">
        <v>28</v>
      </c>
      <c r="B34" s="26" t="s">
        <v>29</v>
      </c>
      <c r="C34" s="44" t="s">
        <v>2</v>
      </c>
      <c r="D34" s="25">
        <v>597.42508789900774</v>
      </c>
      <c r="E34" s="27"/>
      <c r="F34" s="49" t="str">
        <f t="shared" si="2"/>
        <v>No cancer RB-CSV</v>
      </c>
      <c r="G34" s="49" t="str">
        <f t="shared" si="1"/>
        <v>Analyte conc. &lt; RL</v>
      </c>
      <c r="H34" s="3"/>
      <c r="I34" s="3"/>
      <c r="J34" s="2"/>
    </row>
    <row r="35" spans="1:10" s="4" customFormat="1" ht="15" customHeight="1" x14ac:dyDescent="0.25">
      <c r="A35" s="24" t="s">
        <v>30</v>
      </c>
      <c r="B35" s="26" t="s">
        <v>31</v>
      </c>
      <c r="C35" s="25">
        <v>16.267181613691683</v>
      </c>
      <c r="D35" s="25">
        <v>10771.198111351565</v>
      </c>
      <c r="E35" s="27"/>
      <c r="F35" s="49" t="str">
        <f t="shared" si="2"/>
        <v>Analyte conc. &lt; RL</v>
      </c>
      <c r="G35" s="49" t="str">
        <f t="shared" si="1"/>
        <v>Analyte conc. &lt; RL</v>
      </c>
      <c r="H35" s="3"/>
      <c r="I35" s="3"/>
      <c r="J35" s="2"/>
    </row>
    <row r="36" spans="1:10" s="4" customFormat="1" ht="15" customHeight="1" x14ac:dyDescent="0.25">
      <c r="A36" s="24" t="s">
        <v>117</v>
      </c>
      <c r="B36" s="26" t="s">
        <v>118</v>
      </c>
      <c r="C36" s="44" t="s">
        <v>2</v>
      </c>
      <c r="D36" s="25">
        <v>51100.000000000007</v>
      </c>
      <c r="E36" s="27"/>
      <c r="F36" s="49" t="str">
        <f t="shared" si="2"/>
        <v>No cancer RB-CSV</v>
      </c>
      <c r="G36" s="49" t="str">
        <f t="shared" si="1"/>
        <v>Analyte conc. &lt; RL</v>
      </c>
      <c r="H36" s="3"/>
      <c r="I36" s="3"/>
      <c r="J36" s="2"/>
    </row>
    <row r="37" spans="1:10" s="4" customFormat="1" ht="15" customHeight="1" x14ac:dyDescent="0.25">
      <c r="A37" s="24" t="s">
        <v>119</v>
      </c>
      <c r="B37" s="26" t="s">
        <v>121</v>
      </c>
      <c r="C37" s="25" t="s">
        <v>2</v>
      </c>
      <c r="D37" s="25">
        <v>102200.00000000001</v>
      </c>
      <c r="E37" s="27"/>
      <c r="F37" s="49" t="str">
        <f t="shared" si="2"/>
        <v>No cancer RB-CSV</v>
      </c>
      <c r="G37" s="49" t="str">
        <f t="shared" si="1"/>
        <v>Analyte conc. &lt; RL</v>
      </c>
      <c r="H37" s="3"/>
      <c r="I37" s="3"/>
      <c r="J37" s="2"/>
    </row>
    <row r="38" spans="1:10" s="4" customFormat="1" ht="15" customHeight="1" x14ac:dyDescent="0.25">
      <c r="A38" s="24" t="s">
        <v>120</v>
      </c>
      <c r="B38" s="26" t="s">
        <v>122</v>
      </c>
      <c r="C38" s="44" t="s">
        <v>2</v>
      </c>
      <c r="D38" s="25">
        <v>102200.00000000001</v>
      </c>
      <c r="E38" s="27"/>
      <c r="F38" s="49" t="str">
        <f t="shared" si="2"/>
        <v>No cancer RB-CSV</v>
      </c>
      <c r="G38" s="49" t="str">
        <f t="shared" si="1"/>
        <v>Analyte conc. &lt; RL</v>
      </c>
      <c r="H38" s="3"/>
      <c r="I38" s="3"/>
      <c r="J38" s="2"/>
    </row>
    <row r="39" spans="1:10" s="4" customFormat="1" ht="15" customHeight="1" x14ac:dyDescent="0.25">
      <c r="A39" s="24" t="s">
        <v>32</v>
      </c>
      <c r="B39" s="26" t="s">
        <v>33</v>
      </c>
      <c r="C39" s="25">
        <v>6177.4222222222224</v>
      </c>
      <c r="D39" s="25">
        <v>87.243006018180651</v>
      </c>
      <c r="E39" s="27"/>
      <c r="F39" s="49" t="str">
        <f t="shared" si="2"/>
        <v>Analyte conc. &lt; RL</v>
      </c>
      <c r="G39" s="49" t="str">
        <f t="shared" si="1"/>
        <v>Analyte conc. &lt; RL</v>
      </c>
      <c r="H39" s="3"/>
      <c r="I39" s="3"/>
      <c r="J39" s="2"/>
    </row>
    <row r="40" spans="1:10" s="4" customFormat="1" ht="15" customHeight="1" x14ac:dyDescent="0.25">
      <c r="A40" s="24" t="s">
        <v>34</v>
      </c>
      <c r="B40" s="26" t="s">
        <v>35</v>
      </c>
      <c r="C40" s="25">
        <v>1914.8796642402783</v>
      </c>
      <c r="D40" s="25">
        <v>71807.987409010442</v>
      </c>
      <c r="E40" s="27"/>
      <c r="F40" s="49" t="str">
        <f t="shared" si="2"/>
        <v>Analyte conc. &lt; RL</v>
      </c>
      <c r="G40" s="49" t="str">
        <f t="shared" si="1"/>
        <v>Analyte conc. &lt; RL</v>
      </c>
      <c r="H40" s="3"/>
      <c r="I40" s="3"/>
      <c r="J40" s="2"/>
    </row>
    <row r="41" spans="1:10" s="4" customFormat="1" ht="15" customHeight="1" x14ac:dyDescent="0.25">
      <c r="A41" s="24" t="s">
        <v>123</v>
      </c>
      <c r="B41" s="26" t="s">
        <v>124</v>
      </c>
      <c r="C41" s="25" t="s">
        <v>2</v>
      </c>
      <c r="D41" s="25">
        <v>661.68802130927611</v>
      </c>
      <c r="E41" s="27"/>
      <c r="F41" s="49" t="str">
        <f t="shared" si="2"/>
        <v>No cancer RB-CSV</v>
      </c>
      <c r="G41" s="49" t="str">
        <f t="shared" si="1"/>
        <v>Analyte conc. &lt; RL</v>
      </c>
      <c r="H41" s="3"/>
      <c r="I41" s="3"/>
      <c r="J41" s="2"/>
    </row>
    <row r="42" spans="1:10" s="4" customFormat="1" ht="15" customHeight="1" x14ac:dyDescent="0.25">
      <c r="A42" s="24" t="s">
        <v>36</v>
      </c>
      <c r="B42" s="26" t="s">
        <v>37</v>
      </c>
      <c r="C42" s="25">
        <v>2.2336916873463051</v>
      </c>
      <c r="D42" s="25">
        <v>359.46089898879086</v>
      </c>
      <c r="E42" s="27"/>
      <c r="F42" s="49" t="str">
        <f t="shared" si="2"/>
        <v>Analyte conc. &lt; RL</v>
      </c>
      <c r="G42" s="49" t="str">
        <f t="shared" si="1"/>
        <v>Analyte conc. &lt; RL</v>
      </c>
      <c r="H42" s="3"/>
      <c r="I42" s="3"/>
      <c r="J42" s="2"/>
    </row>
    <row r="43" spans="1:10" s="4" customFormat="1" ht="15" customHeight="1" x14ac:dyDescent="0.25">
      <c r="A43" s="24" t="s">
        <v>38</v>
      </c>
      <c r="B43" s="26" t="s">
        <v>39</v>
      </c>
      <c r="C43" s="25" t="s">
        <v>2</v>
      </c>
      <c r="D43" s="25">
        <v>725.74895048217081</v>
      </c>
      <c r="E43" s="27"/>
      <c r="F43" s="49" t="str">
        <f t="shared" si="2"/>
        <v>No cancer RB-CSV</v>
      </c>
      <c r="G43" s="49" t="str">
        <f t="shared" si="1"/>
        <v>Analyte conc. &lt; RL</v>
      </c>
      <c r="H43" s="3"/>
      <c r="I43" s="3"/>
      <c r="J43" s="2"/>
    </row>
    <row r="44" spans="1:10" s="4" customFormat="1" ht="15" customHeight="1" x14ac:dyDescent="0.25">
      <c r="A44" s="24" t="s">
        <v>40</v>
      </c>
      <c r="B44" s="26" t="s">
        <v>41</v>
      </c>
      <c r="C44" s="44" t="s">
        <v>2</v>
      </c>
      <c r="D44" s="25">
        <v>360223.41117778904</v>
      </c>
      <c r="E44" s="27"/>
      <c r="F44" s="49" t="str">
        <f t="shared" si="2"/>
        <v>No cancer RB-CSV</v>
      </c>
      <c r="G44" s="49" t="str">
        <f t="shared" si="1"/>
        <v>Analyte conc. &lt; RL</v>
      </c>
      <c r="H44" s="3"/>
      <c r="I44" s="3"/>
      <c r="J44" s="2"/>
    </row>
    <row r="45" spans="1:10" s="4" customFormat="1" ht="15" customHeight="1" x14ac:dyDescent="0.25">
      <c r="A45" s="24" t="s">
        <v>42</v>
      </c>
      <c r="B45" s="26" t="s">
        <v>43</v>
      </c>
      <c r="C45" s="25">
        <v>1.7476554920926706</v>
      </c>
      <c r="D45" s="25">
        <v>1135.8105561608113</v>
      </c>
      <c r="E45" s="27"/>
      <c r="F45" s="49" t="str">
        <f t="shared" si="2"/>
        <v>Analyte conc. &lt; RL</v>
      </c>
      <c r="G45" s="49" t="str">
        <f t="shared" si="1"/>
        <v>Analyte conc. &lt; RL</v>
      </c>
      <c r="H45" s="3"/>
      <c r="I45" s="3"/>
      <c r="J45" s="2"/>
    </row>
    <row r="46" spans="1:10" s="4" customFormat="1" ht="15" customHeight="1" x14ac:dyDescent="0.25">
      <c r="A46" s="24" t="s">
        <v>44</v>
      </c>
      <c r="B46" s="26" t="s">
        <v>45</v>
      </c>
      <c r="C46" s="25">
        <v>1235.4844444444448</v>
      </c>
      <c r="D46" s="25">
        <v>291.15508479883005</v>
      </c>
      <c r="E46" s="27"/>
      <c r="F46" s="49" t="str">
        <f t="shared" si="2"/>
        <v>Analyte conc. &lt; RL</v>
      </c>
      <c r="G46" s="49" t="str">
        <f t="shared" si="1"/>
        <v>Analyte conc. &lt; RL</v>
      </c>
      <c r="H46" s="3"/>
      <c r="I46" s="3"/>
      <c r="J46" s="2"/>
    </row>
    <row r="47" spans="1:10" s="4" customFormat="1" ht="15" customHeight="1" x14ac:dyDescent="0.25">
      <c r="A47" s="24" t="s">
        <v>46</v>
      </c>
      <c r="B47" s="26" t="s">
        <v>47</v>
      </c>
      <c r="C47" s="25" t="s">
        <v>2</v>
      </c>
      <c r="D47" s="25">
        <v>139231.1795564527</v>
      </c>
      <c r="E47" s="27"/>
      <c r="F47" s="49" t="str">
        <f t="shared" si="2"/>
        <v>No cancer RB-CSV</v>
      </c>
      <c r="G47" s="49" t="str">
        <f t="shared" si="1"/>
        <v>Analyte conc. &lt; RL</v>
      </c>
      <c r="H47" s="3"/>
      <c r="I47" s="3"/>
      <c r="J47" s="2"/>
    </row>
    <row r="48" spans="1:10" s="4" customFormat="1" ht="15" customHeight="1" x14ac:dyDescent="0.25">
      <c r="A48" s="24" t="s">
        <v>54</v>
      </c>
      <c r="B48" s="26" t="s">
        <v>55</v>
      </c>
      <c r="C48" s="25">
        <v>119.67997901501739</v>
      </c>
      <c r="D48" s="25">
        <v>14361.597481802086</v>
      </c>
      <c r="E48" s="27"/>
      <c r="F48" s="49" t="str">
        <f t="shared" si="2"/>
        <v>Analyte conc. &lt; RL</v>
      </c>
      <c r="G48" s="49" t="str">
        <f t="shared" si="1"/>
        <v>Analyte conc. &lt; RL</v>
      </c>
      <c r="H48" s="3"/>
      <c r="I48" s="3"/>
      <c r="J48" s="2"/>
    </row>
    <row r="49" spans="1:10" s="4" customFormat="1" ht="15" customHeight="1" x14ac:dyDescent="0.25">
      <c r="A49" s="24" t="s">
        <v>48</v>
      </c>
      <c r="B49" s="26" t="s">
        <v>49</v>
      </c>
      <c r="C49" s="25">
        <v>6.1489558301805788E-2</v>
      </c>
      <c r="D49" s="25">
        <v>27.471944910281721</v>
      </c>
      <c r="E49" s="27"/>
      <c r="F49" s="49" t="str">
        <f t="shared" si="2"/>
        <v>Analyte conc. &lt; RL</v>
      </c>
      <c r="G49" s="49" t="str">
        <f t="shared" si="1"/>
        <v>Analyte conc. &lt; RL</v>
      </c>
      <c r="H49" s="3"/>
      <c r="I49" s="3"/>
      <c r="J49" s="2"/>
    </row>
    <row r="50" spans="1:10" s="4" customFormat="1" ht="15" customHeight="1" x14ac:dyDescent="0.25">
      <c r="A50" s="24" t="s">
        <v>125</v>
      </c>
      <c r="B50" s="26" t="s">
        <v>126</v>
      </c>
      <c r="C50" s="25">
        <v>0.13850233188771444</v>
      </c>
      <c r="D50" s="25">
        <v>348.90425342863705</v>
      </c>
      <c r="E50" s="27"/>
      <c r="F50" s="49" t="str">
        <f t="shared" si="2"/>
        <v>Analyte conc. &lt; RL</v>
      </c>
      <c r="G50" s="49" t="str">
        <f t="shared" si="1"/>
        <v>Analyte conc. &lt; RL</v>
      </c>
      <c r="H50" s="3"/>
      <c r="I50" s="3"/>
      <c r="J50" s="2"/>
    </row>
    <row r="51" spans="1:10" s="4" customFormat="1" ht="15" customHeight="1" x14ac:dyDescent="0.25">
      <c r="A51" s="24" t="s">
        <v>133</v>
      </c>
      <c r="B51" s="26" t="s">
        <v>134</v>
      </c>
      <c r="C51" s="25">
        <v>12.63688254625283</v>
      </c>
      <c r="D51" s="25">
        <v>204400.00000000003</v>
      </c>
      <c r="E51" s="27"/>
      <c r="F51" s="49" t="str">
        <f t="shared" si="2"/>
        <v>Analyte conc. &lt; RL</v>
      </c>
      <c r="G51" s="49" t="str">
        <f t="shared" si="1"/>
        <v>Analyte conc. &lt; RL</v>
      </c>
      <c r="H51" s="3"/>
      <c r="I51" s="3"/>
      <c r="J51" s="2"/>
    </row>
    <row r="52" spans="1:10" s="4" customFormat="1" ht="15" customHeight="1" x14ac:dyDescent="0.25">
      <c r="A52" s="24" t="s">
        <v>135</v>
      </c>
      <c r="B52" s="26" t="s">
        <v>50</v>
      </c>
      <c r="C52" s="25">
        <v>1.7128241314081165</v>
      </c>
      <c r="D52" s="25">
        <v>140.49988889721092</v>
      </c>
      <c r="E52" s="27"/>
      <c r="F52" s="49" t="str">
        <f t="shared" si="2"/>
        <v>Analyte conc. &lt; RL</v>
      </c>
      <c r="G52" s="49" t="str">
        <f t="shared" si="1"/>
        <v>Analyte conc. &lt; RL</v>
      </c>
      <c r="H52" s="3"/>
      <c r="I52" s="3"/>
      <c r="J52" s="2"/>
    </row>
    <row r="53" spans="1:10" s="4" customFormat="1" ht="15" customHeight="1" x14ac:dyDescent="0.25">
      <c r="A53" s="24" t="s">
        <v>136</v>
      </c>
      <c r="B53" s="26" t="s">
        <v>51</v>
      </c>
      <c r="C53" s="25" t="s">
        <v>2</v>
      </c>
      <c r="D53" s="25">
        <v>1813.7096573827923</v>
      </c>
      <c r="E53" s="27"/>
      <c r="F53" s="49" t="str">
        <f t="shared" si="2"/>
        <v>No cancer RB-CSV</v>
      </c>
      <c r="G53" s="49" t="str">
        <f t="shared" si="1"/>
        <v>Analyte conc. &lt; RL</v>
      </c>
      <c r="H53" s="3"/>
      <c r="I53" s="3"/>
      <c r="J53" s="2"/>
    </row>
    <row r="54" spans="1:10" s="4" customFormat="1" ht="15" customHeight="1" x14ac:dyDescent="0.25">
      <c r="A54" s="24" t="s">
        <v>137</v>
      </c>
      <c r="B54" s="26" t="s">
        <v>52</v>
      </c>
      <c r="C54" s="44" t="s">
        <v>2</v>
      </c>
      <c r="D54" s="25">
        <v>18137.096573827923</v>
      </c>
      <c r="E54" s="27"/>
      <c r="F54" s="49" t="str">
        <f t="shared" si="2"/>
        <v>No cancer RB-CSV</v>
      </c>
      <c r="G54" s="49" t="str">
        <f t="shared" si="1"/>
        <v>Analyte conc. &lt; RL</v>
      </c>
      <c r="H54" s="3"/>
      <c r="I54" s="3"/>
      <c r="J54" s="2"/>
    </row>
    <row r="55" spans="1:10" s="4" customFormat="1" ht="15" customHeight="1" x14ac:dyDescent="0.25">
      <c r="A55" s="24" t="s">
        <v>138</v>
      </c>
      <c r="B55" s="26" t="s">
        <v>53</v>
      </c>
      <c r="C55" s="25">
        <v>9.0570643149143244</v>
      </c>
      <c r="D55" s="25">
        <v>68.129475354973451</v>
      </c>
      <c r="E55" s="27"/>
      <c r="F55" s="49" t="str">
        <f t="shared" si="2"/>
        <v>Analyte conc. &lt; RL</v>
      </c>
      <c r="G55" s="49" t="str">
        <f t="shared" si="1"/>
        <v>Analyte conc. &lt; RL</v>
      </c>
      <c r="H55" s="3"/>
      <c r="I55" s="3"/>
      <c r="J55" s="2"/>
    </row>
    <row r="56" spans="1:10" s="4" customFormat="1" ht="15" customHeight="1" x14ac:dyDescent="0.25">
      <c r="A56" s="24" t="s">
        <v>139</v>
      </c>
      <c r="B56" s="26" t="s">
        <v>56</v>
      </c>
      <c r="C56" s="25">
        <v>16.890805672241996</v>
      </c>
      <c r="D56" s="25">
        <v>1048.6534317105161</v>
      </c>
      <c r="E56" s="27"/>
      <c r="F56" s="49" t="str">
        <f t="shared" si="2"/>
        <v>Analyte conc. &lt; RL</v>
      </c>
      <c r="G56" s="49" t="str">
        <f t="shared" si="1"/>
        <v>Analyte conc. &lt; RL</v>
      </c>
      <c r="H56" s="3"/>
      <c r="I56" s="3"/>
      <c r="J56" s="2"/>
    </row>
    <row r="57" spans="1:10" s="4" customFormat="1" ht="15" customHeight="1" x14ac:dyDescent="0.25">
      <c r="A57" s="24" t="s">
        <v>57</v>
      </c>
      <c r="B57" s="26" t="s">
        <v>58</v>
      </c>
      <c r="C57" s="25">
        <v>22.113439323553347</v>
      </c>
      <c r="D57" s="25">
        <v>444.85163370747904</v>
      </c>
      <c r="E57" s="27"/>
      <c r="F57" s="49" t="str">
        <f t="shared" si="2"/>
        <v>Analyte conc. &lt; RL</v>
      </c>
      <c r="G57" s="49" t="str">
        <f t="shared" si="1"/>
        <v>Analyte conc. &lt; RL</v>
      </c>
      <c r="H57" s="3"/>
      <c r="I57" s="3"/>
      <c r="J57" s="2"/>
    </row>
    <row r="58" spans="1:10" s="4" customFormat="1" ht="15" customHeight="1" x14ac:dyDescent="0.25">
      <c r="A58" s="24" t="s">
        <v>140</v>
      </c>
      <c r="B58" s="26" t="s">
        <v>141</v>
      </c>
      <c r="C58" s="44" t="s">
        <v>2</v>
      </c>
      <c r="D58" s="25">
        <v>2301.1782032400592</v>
      </c>
      <c r="E58" s="27"/>
      <c r="F58" s="49" t="str">
        <f t="shared" si="2"/>
        <v>No cancer RB-CSV</v>
      </c>
      <c r="G58" s="49" t="str">
        <f t="shared" si="1"/>
        <v>Analyte conc. &lt; RL</v>
      </c>
      <c r="H58" s="3"/>
      <c r="I58" s="3"/>
      <c r="J58" s="2"/>
    </row>
    <row r="59" spans="1:10" s="4" customFormat="1" ht="15" customHeight="1" x14ac:dyDescent="0.25">
      <c r="A59" s="24" t="s">
        <v>142</v>
      </c>
      <c r="B59" s="26" t="s">
        <v>143</v>
      </c>
      <c r="C59" s="25" t="s">
        <v>2</v>
      </c>
      <c r="D59" s="25">
        <v>2301.1782032400592</v>
      </c>
      <c r="E59" s="27"/>
      <c r="F59" s="49" t="str">
        <f t="shared" si="2"/>
        <v>No cancer RB-CSV</v>
      </c>
      <c r="G59" s="49" t="str">
        <f t="shared" si="1"/>
        <v>Analyte conc. &lt; RL</v>
      </c>
      <c r="H59" s="3"/>
      <c r="I59" s="3"/>
      <c r="J59" s="2"/>
    </row>
    <row r="60" spans="1:10" s="4" customFormat="1" ht="15" customHeight="1" x14ac:dyDescent="0.25">
      <c r="A60" s="24" t="s">
        <v>59</v>
      </c>
      <c r="B60" s="26" t="s">
        <v>60</v>
      </c>
      <c r="C60" s="25">
        <v>0.68619565326356702</v>
      </c>
      <c r="D60" s="25">
        <v>56.070574162679442</v>
      </c>
      <c r="E60" s="27"/>
      <c r="F60" s="49" t="str">
        <f t="shared" si="2"/>
        <v>Analyte conc. &lt; RL</v>
      </c>
      <c r="G60" s="49" t="str">
        <f t="shared" si="1"/>
        <v>Analyte conc. &lt; RL</v>
      </c>
      <c r="H60" s="3"/>
      <c r="I60" s="3"/>
      <c r="J60" s="2"/>
    </row>
    <row r="61" spans="1:10" s="4" customFormat="1" ht="15" customHeight="1" x14ac:dyDescent="0.25">
      <c r="A61" s="24" t="s">
        <v>144</v>
      </c>
      <c r="B61" s="26" t="s">
        <v>85</v>
      </c>
      <c r="C61" s="25">
        <v>28.028891149797303</v>
      </c>
      <c r="D61" s="25">
        <v>289.84387076827954</v>
      </c>
      <c r="E61" s="27"/>
      <c r="F61" s="49" t="str">
        <f t="shared" si="2"/>
        <v>Analyte conc. &lt; RL</v>
      </c>
      <c r="G61" s="49" t="str">
        <f t="shared" si="1"/>
        <v>Analyte conc. &lt; RL</v>
      </c>
      <c r="H61" s="3"/>
      <c r="I61" s="3"/>
      <c r="J61" s="2"/>
    </row>
    <row r="62" spans="1:10" s="4" customFormat="1" ht="15" customHeight="1" x14ac:dyDescent="0.25">
      <c r="A62" s="24" t="s">
        <v>62</v>
      </c>
      <c r="B62" s="26" t="s">
        <v>63</v>
      </c>
      <c r="C62" s="44" t="s">
        <v>2</v>
      </c>
      <c r="D62" s="25">
        <v>686350.88513744297</v>
      </c>
      <c r="E62" s="27"/>
      <c r="F62" s="49" t="str">
        <f t="shared" si="2"/>
        <v>No cancer RB-CSV</v>
      </c>
      <c r="G62" s="49" t="str">
        <f t="shared" si="1"/>
        <v>Analyte conc. &lt; RL</v>
      </c>
      <c r="H62" s="3"/>
      <c r="I62" s="3"/>
      <c r="J62" s="2"/>
    </row>
    <row r="63" spans="1:10" s="4" customFormat="1" ht="15" customHeight="1" x14ac:dyDescent="0.25">
      <c r="A63" s="24" t="s">
        <v>127</v>
      </c>
      <c r="B63" s="26" t="s">
        <v>128</v>
      </c>
      <c r="C63" s="25" t="s">
        <v>2</v>
      </c>
      <c r="D63" s="25">
        <v>264.31464402478895</v>
      </c>
      <c r="E63" s="27"/>
      <c r="F63" s="49" t="str">
        <f t="shared" si="2"/>
        <v>No cancer RB-CSV</v>
      </c>
      <c r="G63" s="49" t="str">
        <f t="shared" si="1"/>
        <v>Analyte conc. &lt; RL</v>
      </c>
      <c r="H63" s="3"/>
      <c r="I63" s="3"/>
      <c r="J63" s="2"/>
    </row>
    <row r="64" spans="1:10" s="4" customFormat="1" ht="15" customHeight="1" x14ac:dyDescent="0.25">
      <c r="A64" s="24" t="s">
        <v>64</v>
      </c>
      <c r="B64" s="26" t="s">
        <v>65</v>
      </c>
      <c r="C64" s="44" t="s">
        <v>2</v>
      </c>
      <c r="D64" s="25">
        <v>11350.084518083606</v>
      </c>
      <c r="E64" s="27"/>
      <c r="F64" s="49" t="str">
        <f t="shared" si="2"/>
        <v>No cancer RB-CSV</v>
      </c>
      <c r="G64" s="49" t="str">
        <f t="shared" si="1"/>
        <v>Analyte conc. &lt; RL</v>
      </c>
      <c r="H64" s="3"/>
      <c r="I64" s="3"/>
      <c r="J64" s="2"/>
    </row>
    <row r="65" spans="1:10" s="4" customFormat="1" ht="15" customHeight="1" x14ac:dyDescent="0.25">
      <c r="A65" s="24" t="s">
        <v>66</v>
      </c>
      <c r="B65" s="26" t="s">
        <v>67</v>
      </c>
      <c r="C65" s="25" t="s">
        <v>2</v>
      </c>
      <c r="D65" s="25">
        <v>3.13</v>
      </c>
      <c r="E65" s="27"/>
      <c r="F65" s="49" t="str">
        <f t="shared" si="2"/>
        <v>No cancer RB-CSV</v>
      </c>
      <c r="G65" s="49" t="str">
        <f t="shared" si="1"/>
        <v>Analyte conc. &lt; RL</v>
      </c>
      <c r="H65" s="3"/>
      <c r="I65" s="3"/>
      <c r="J65" s="2"/>
    </row>
    <row r="66" spans="1:10" s="4" customFormat="1" ht="15" customHeight="1" x14ac:dyDescent="0.25">
      <c r="A66" s="24" t="s">
        <v>68</v>
      </c>
      <c r="B66" s="26" t="s">
        <v>69</v>
      </c>
      <c r="C66" s="44" t="s">
        <v>2</v>
      </c>
      <c r="D66" s="25">
        <v>26991.193309489172</v>
      </c>
      <c r="E66" s="27"/>
      <c r="F66" s="49" t="str">
        <f t="shared" si="2"/>
        <v>No cancer RB-CSV</v>
      </c>
      <c r="G66" s="49" t="str">
        <f t="shared" si="1"/>
        <v>Analyte conc. &lt; RL</v>
      </c>
      <c r="H66" s="3"/>
      <c r="I66" s="3"/>
      <c r="J66" s="2"/>
    </row>
    <row r="67" spans="1:10" s="4" customFormat="1" ht="15" customHeight="1" x14ac:dyDescent="0.25">
      <c r="A67" s="24" t="s">
        <v>145</v>
      </c>
      <c r="B67" s="26" t="s">
        <v>72</v>
      </c>
      <c r="C67" s="25" t="s">
        <v>2</v>
      </c>
      <c r="D67" s="25">
        <v>4463.5509091399063</v>
      </c>
      <c r="E67" s="27"/>
      <c r="F67" s="49" t="str">
        <f t="shared" si="2"/>
        <v>No cancer RB-CSV</v>
      </c>
      <c r="G67" s="49" t="str">
        <f t="shared" si="1"/>
        <v>Analyte conc. &lt; RL</v>
      </c>
      <c r="H67" s="3"/>
      <c r="I67" s="3"/>
      <c r="J67" s="2"/>
    </row>
    <row r="68" spans="1:10" s="4" customFormat="1" ht="15" customHeight="1" x14ac:dyDescent="0.25">
      <c r="A68" s="24" t="s">
        <v>70</v>
      </c>
      <c r="B68" s="26" t="s">
        <v>71</v>
      </c>
      <c r="C68" s="44" t="s">
        <v>2</v>
      </c>
      <c r="D68" s="25">
        <v>4902.5063224103069</v>
      </c>
      <c r="E68" s="27"/>
      <c r="F68" s="49" t="str">
        <f t="shared" si="2"/>
        <v>No cancer RB-CSV</v>
      </c>
      <c r="G68" s="49" t="str">
        <f t="shared" si="1"/>
        <v>Analyte conc. &lt; RL</v>
      </c>
      <c r="H68" s="3"/>
      <c r="I68" s="3"/>
      <c r="J68" s="2"/>
    </row>
    <row r="69" spans="1:10" s="4" customFormat="1" ht="15" customHeight="1" x14ac:dyDescent="0.25">
      <c r="A69" s="24" t="s">
        <v>73</v>
      </c>
      <c r="B69" s="26" t="s">
        <v>74</v>
      </c>
      <c r="C69" s="25">
        <v>16.351182440877956</v>
      </c>
      <c r="D69" s="25">
        <v>678.02428147237936</v>
      </c>
      <c r="E69" s="27"/>
      <c r="F69" s="49" t="str">
        <f t="shared" si="2"/>
        <v>Analyte conc. &lt; RL</v>
      </c>
      <c r="G69" s="49" t="str">
        <f t="shared" si="1"/>
        <v>Analyte conc. &lt; RL</v>
      </c>
      <c r="H69" s="3"/>
      <c r="I69" s="3"/>
      <c r="J69" s="2"/>
    </row>
    <row r="70" spans="1:10" s="4" customFormat="1" ht="15" customHeight="1" x14ac:dyDescent="0.25">
      <c r="A70" s="24" t="s">
        <v>75</v>
      </c>
      <c r="B70" s="26" t="s">
        <v>76</v>
      </c>
      <c r="C70" s="25">
        <v>42766.769230769241</v>
      </c>
      <c r="D70" s="25">
        <v>9706.7186567714707</v>
      </c>
      <c r="E70" s="27"/>
      <c r="F70" s="49" t="str">
        <f t="shared" si="2"/>
        <v>Analyte conc. &lt; RL</v>
      </c>
      <c r="G70" s="49" t="str">
        <f t="shared" si="1"/>
        <v>Analyte conc. &lt; RL</v>
      </c>
      <c r="H70" s="3"/>
      <c r="I70" s="3"/>
      <c r="J70" s="2"/>
    </row>
    <row r="71" spans="1:10" s="4" customFormat="1" ht="15" customHeight="1" x14ac:dyDescent="0.25">
      <c r="A71" s="24" t="s">
        <v>146</v>
      </c>
      <c r="B71" s="26" t="s">
        <v>61</v>
      </c>
      <c r="C71" s="25" t="s">
        <v>2</v>
      </c>
      <c r="D71" s="25">
        <v>49834.48319983024</v>
      </c>
      <c r="E71" s="27"/>
      <c r="F71" s="49" t="str">
        <f t="shared" si="2"/>
        <v>No cancer RB-CSV</v>
      </c>
      <c r="G71" s="49" t="str">
        <f t="shared" si="1"/>
        <v>Analyte conc. &lt; RL</v>
      </c>
      <c r="H71" s="3"/>
      <c r="I71" s="3"/>
      <c r="J71" s="2"/>
    </row>
    <row r="72" spans="1:10" s="4" customFormat="1" ht="15" customHeight="1" x14ac:dyDescent="0.25">
      <c r="A72" s="24" t="s">
        <v>78</v>
      </c>
      <c r="B72" s="26" t="s">
        <v>79</v>
      </c>
      <c r="C72" s="25">
        <v>2.8966846444131322</v>
      </c>
      <c r="D72" s="25">
        <v>2482.8725523541134</v>
      </c>
      <c r="E72" s="27"/>
      <c r="F72" s="49" t="str">
        <f t="shared" si="2"/>
        <v>Analyte conc. &lt; RL</v>
      </c>
      <c r="G72" s="49" t="str">
        <f t="shared" si="1"/>
        <v>Analyte conc. &lt; RL</v>
      </c>
      <c r="H72" s="3"/>
      <c r="I72" s="3"/>
      <c r="J72" s="2"/>
    </row>
    <row r="73" spans="1:10" s="4" customFormat="1" ht="15" customHeight="1" x14ac:dyDescent="0.25">
      <c r="A73" s="24" t="s">
        <v>147</v>
      </c>
      <c r="B73" s="26" t="s">
        <v>82</v>
      </c>
      <c r="C73" s="25" t="s">
        <v>2</v>
      </c>
      <c r="D73" s="25">
        <v>1436.1597481802089</v>
      </c>
      <c r="E73" s="27"/>
      <c r="F73" s="49" t="str">
        <f t="shared" si="2"/>
        <v>No cancer RB-CSV</v>
      </c>
      <c r="G73" s="49" t="str">
        <f t="shared" si="1"/>
        <v>Analyte conc. &lt; RL</v>
      </c>
      <c r="H73" s="3"/>
      <c r="I73" s="3"/>
      <c r="J73" s="2"/>
    </row>
    <row r="74" spans="1:10" s="4" customFormat="1" ht="15" customHeight="1" x14ac:dyDescent="0.25">
      <c r="A74" s="24" t="s">
        <v>80</v>
      </c>
      <c r="B74" s="26" t="s">
        <v>81</v>
      </c>
      <c r="C74" s="44" t="s">
        <v>2</v>
      </c>
      <c r="D74" s="25">
        <v>686.3508851374429</v>
      </c>
      <c r="E74" s="27"/>
      <c r="F74" s="49" t="str">
        <f t="shared" si="2"/>
        <v>No cancer RB-CSV</v>
      </c>
      <c r="G74" s="49" t="str">
        <f t="shared" si="1"/>
        <v>Analyte conc. &lt; RL</v>
      </c>
      <c r="H74" s="3"/>
      <c r="I74" s="3"/>
      <c r="J74" s="2"/>
    </row>
    <row r="75" spans="1:10" s="4" customFormat="1" ht="15" customHeight="1" x14ac:dyDescent="0.25">
      <c r="A75" s="24" t="s">
        <v>148</v>
      </c>
      <c r="B75" s="26" t="s">
        <v>149</v>
      </c>
      <c r="C75" s="25" t="s">
        <v>2</v>
      </c>
      <c r="D75" s="25">
        <v>14.361597481802088</v>
      </c>
      <c r="E75" s="27"/>
      <c r="F75" s="49" t="str">
        <f t="shared" si="2"/>
        <v>No cancer RB-CSV</v>
      </c>
      <c r="G75" s="49" t="str">
        <f t="shared" si="1"/>
        <v>Analyte conc. &lt; RL</v>
      </c>
      <c r="H75" s="3"/>
      <c r="I75" s="3"/>
      <c r="J75" s="2"/>
    </row>
    <row r="76" spans="1:10" s="4" customFormat="1" ht="15" customHeight="1" x14ac:dyDescent="0.25">
      <c r="A76" s="24" t="s">
        <v>150</v>
      </c>
      <c r="B76" s="26" t="s">
        <v>151</v>
      </c>
      <c r="C76" s="44" t="s">
        <v>2</v>
      </c>
      <c r="D76" s="25">
        <v>14.361597481802088</v>
      </c>
      <c r="E76" s="27"/>
      <c r="F76" s="49" t="str">
        <f t="shared" si="2"/>
        <v>No cancer RB-CSV</v>
      </c>
      <c r="G76" s="49" t="str">
        <f t="shared" si="1"/>
        <v>Analyte conc. &lt; RL</v>
      </c>
      <c r="H76" s="3"/>
      <c r="I76" s="3"/>
      <c r="J76" s="2"/>
    </row>
    <row r="77" spans="1:10" s="4" customFormat="1" ht="15" customHeight="1" x14ac:dyDescent="0.25">
      <c r="A77" s="24" t="s">
        <v>152</v>
      </c>
      <c r="B77" s="26" t="s">
        <v>153</v>
      </c>
      <c r="C77" s="25" t="s">
        <v>2</v>
      </c>
      <c r="D77" s="25">
        <v>14.361597481802088</v>
      </c>
      <c r="E77" s="27"/>
      <c r="F77" s="49" t="str">
        <f t="shared" si="2"/>
        <v>No cancer RB-CSV</v>
      </c>
      <c r="G77" s="49" t="str">
        <f t="shared" si="1"/>
        <v>Analyte conc. &lt; RL</v>
      </c>
      <c r="H77" s="3"/>
      <c r="I77" s="3"/>
      <c r="J77" s="2"/>
    </row>
    <row r="78" spans="1:10" s="4" customFormat="1" ht="15" customHeight="1" x14ac:dyDescent="0.25">
      <c r="A78" s="24" t="s">
        <v>154</v>
      </c>
      <c r="B78" s="26" t="s">
        <v>155</v>
      </c>
      <c r="C78" s="44" t="s">
        <v>2</v>
      </c>
      <c r="D78" s="25">
        <v>14.361597481802088</v>
      </c>
      <c r="E78" s="27"/>
      <c r="F78" s="49" t="str">
        <f t="shared" si="2"/>
        <v>No cancer RB-CSV</v>
      </c>
      <c r="G78" s="49" t="str">
        <f t="shared" si="1"/>
        <v>Analyte conc. &lt; RL</v>
      </c>
      <c r="H78" s="3"/>
      <c r="I78" s="3"/>
      <c r="J78" s="2"/>
    </row>
    <row r="79" spans="1:10" s="4" customFormat="1" ht="15" customHeight="1" x14ac:dyDescent="0.25">
      <c r="A79" s="24" t="s">
        <v>183</v>
      </c>
      <c r="B79" s="26" t="s">
        <v>156</v>
      </c>
      <c r="C79" s="25">
        <v>23.935995803003475</v>
      </c>
      <c r="D79" s="25">
        <v>14.361597481802088</v>
      </c>
      <c r="E79" s="27"/>
      <c r="F79" s="49" t="str">
        <f t="shared" si="2"/>
        <v>Analyte conc. &lt; RL</v>
      </c>
      <c r="G79" s="49" t="str">
        <f t="shared" si="1"/>
        <v>Analyte conc. &lt; RL</v>
      </c>
      <c r="H79" s="3"/>
      <c r="I79" s="3"/>
      <c r="J79" s="2"/>
    </row>
    <row r="80" spans="1:10" s="4" customFormat="1" ht="15" customHeight="1" x14ac:dyDescent="0.25">
      <c r="A80" s="24" t="s">
        <v>83</v>
      </c>
      <c r="B80" s="26" t="s">
        <v>84</v>
      </c>
      <c r="C80" s="25">
        <v>475.99991653700096</v>
      </c>
      <c r="D80" s="25">
        <v>2872.3194963604178</v>
      </c>
      <c r="E80" s="27"/>
      <c r="F80" s="49" t="str">
        <f t="shared" si="2"/>
        <v>Analyte conc. &lt; RL</v>
      </c>
      <c r="G80" s="49" t="str">
        <f t="shared" ref="G80:G98" si="3">IF(ISTEXT(D80),"No noncancer RB-CSV",IF(E80="","Analyte conc. &lt; RL",(1*$E80)/$D80))</f>
        <v>Analyte conc. &lt; RL</v>
      </c>
      <c r="H80" s="3"/>
      <c r="I80" s="3"/>
      <c r="J80" s="2"/>
    </row>
    <row r="81" spans="1:10" s="4" customFormat="1" ht="15" customHeight="1" x14ac:dyDescent="0.25">
      <c r="A81" s="24" t="s">
        <v>129</v>
      </c>
      <c r="B81" s="26" t="s">
        <v>130</v>
      </c>
      <c r="C81" s="25" t="s">
        <v>2</v>
      </c>
      <c r="D81" s="25">
        <v>261.33005406882552</v>
      </c>
      <c r="E81" s="27"/>
      <c r="F81" s="49" t="str">
        <f t="shared" si="2"/>
        <v>No cancer RB-CSV</v>
      </c>
      <c r="G81" s="49" t="str">
        <f t="shared" si="3"/>
        <v>Analyte conc. &lt; RL</v>
      </c>
      <c r="H81" s="3"/>
      <c r="I81" s="3"/>
      <c r="J81" s="2"/>
    </row>
    <row r="82" spans="1:10" s="4" customFormat="1" ht="15" customHeight="1" x14ac:dyDescent="0.25">
      <c r="A82" s="24" t="s">
        <v>86</v>
      </c>
      <c r="B82" s="26" t="s">
        <v>87</v>
      </c>
      <c r="C82" s="44" t="s">
        <v>2</v>
      </c>
      <c r="D82" s="25">
        <v>4899.705970117263</v>
      </c>
      <c r="E82" s="27"/>
      <c r="F82" s="49" t="str">
        <f t="shared" si="2"/>
        <v>No cancer RB-CSV</v>
      </c>
      <c r="G82" s="49" t="str">
        <f t="shared" si="3"/>
        <v>Analyte conc. &lt; RL</v>
      </c>
      <c r="H82" s="3"/>
      <c r="I82" s="3"/>
      <c r="J82" s="2"/>
    </row>
    <row r="83" spans="1:10" s="4" customFormat="1" ht="15" customHeight="1" x14ac:dyDescent="0.25">
      <c r="A83" s="24" t="s">
        <v>88</v>
      </c>
      <c r="B83" s="26" t="s">
        <v>89</v>
      </c>
      <c r="C83" s="25" t="s">
        <v>2</v>
      </c>
      <c r="D83" s="25">
        <v>2482.8725523541134</v>
      </c>
      <c r="E83" s="27"/>
      <c r="F83" s="49" t="str">
        <f t="shared" si="2"/>
        <v>No cancer RB-CSV</v>
      </c>
      <c r="G83" s="49" t="str">
        <f t="shared" si="3"/>
        <v>Analyte conc. &lt; RL</v>
      </c>
      <c r="H83" s="3"/>
      <c r="I83" s="3"/>
      <c r="J83" s="2"/>
    </row>
    <row r="84" spans="1:10" s="4" customFormat="1" ht="15" customHeight="1" x14ac:dyDescent="0.25">
      <c r="A84" s="24" t="s">
        <v>157</v>
      </c>
      <c r="B84" s="26" t="s">
        <v>158</v>
      </c>
      <c r="C84" s="25">
        <v>7.9975467894612544</v>
      </c>
      <c r="D84" s="25">
        <v>30660.000000000007</v>
      </c>
      <c r="E84" s="27"/>
      <c r="F84" s="49" t="str">
        <f t="shared" ref="F84:F98" si="4">IF(ISTEXT(C84),"No cancer RB-CSV",IF(E84="","Analyte conc. &lt; RL",(0.000001*$E84)/$C84))</f>
        <v>Analyte conc. &lt; RL</v>
      </c>
      <c r="G84" s="49" t="str">
        <f t="shared" si="3"/>
        <v>Analyte conc. &lt; RL</v>
      </c>
      <c r="H84" s="3"/>
      <c r="I84" s="3"/>
      <c r="J84" s="2"/>
    </row>
    <row r="85" spans="1:10" s="4" customFormat="1" ht="15" customHeight="1" x14ac:dyDescent="0.25">
      <c r="A85" s="24" t="s">
        <v>90</v>
      </c>
      <c r="B85" s="26" t="s">
        <v>91</v>
      </c>
      <c r="C85" s="25">
        <v>14.286077603844696</v>
      </c>
      <c r="D85" s="25">
        <v>150.70685376988789</v>
      </c>
      <c r="E85" s="27"/>
      <c r="F85" s="49" t="str">
        <f t="shared" si="4"/>
        <v>Analyte conc. &lt; RL</v>
      </c>
      <c r="G85" s="49" t="str">
        <f t="shared" si="3"/>
        <v>Analyte conc. &lt; RL</v>
      </c>
      <c r="H85" s="3"/>
      <c r="I85" s="3"/>
      <c r="J85" s="2"/>
    </row>
    <row r="86" spans="1:10" s="4" customFormat="1" ht="15" customHeight="1" x14ac:dyDescent="0.25">
      <c r="A86" s="24" t="s">
        <v>92</v>
      </c>
      <c r="B86" s="30" t="s">
        <v>176</v>
      </c>
      <c r="C86" s="44" t="s">
        <v>2</v>
      </c>
      <c r="D86" s="25">
        <v>196100.25289641228</v>
      </c>
      <c r="E86" s="27"/>
      <c r="F86" s="49" t="str">
        <f t="shared" si="4"/>
        <v>No cancer RB-CSV</v>
      </c>
      <c r="G86" s="49" t="str">
        <f t="shared" si="3"/>
        <v>Analyte conc. &lt; RL</v>
      </c>
      <c r="H86" s="3"/>
      <c r="I86" s="3"/>
      <c r="J86" s="2"/>
    </row>
    <row r="87" spans="1:10" s="4" customFormat="1" ht="15" customHeight="1" x14ac:dyDescent="0.25">
      <c r="A87" s="24" t="s">
        <v>93</v>
      </c>
      <c r="B87" s="26" t="s">
        <v>94</v>
      </c>
      <c r="C87" s="25" t="s">
        <v>2</v>
      </c>
      <c r="D87" s="25">
        <v>798.12200162946147</v>
      </c>
      <c r="E87" s="27"/>
      <c r="F87" s="49" t="str">
        <f t="shared" si="4"/>
        <v>No cancer RB-CSV</v>
      </c>
      <c r="G87" s="49" t="str">
        <f t="shared" si="3"/>
        <v>Analyte conc. &lt; RL</v>
      </c>
      <c r="H87" s="3"/>
      <c r="I87" s="3"/>
      <c r="J87" s="2"/>
    </row>
    <row r="88" spans="1:10" s="4" customFormat="1" ht="15" customHeight="1" x14ac:dyDescent="0.25">
      <c r="A88" s="23" t="s">
        <v>110</v>
      </c>
      <c r="B88" s="26" t="s">
        <v>95</v>
      </c>
      <c r="C88" s="25">
        <v>6.4741264305309389</v>
      </c>
      <c r="D88" s="25">
        <v>18.615168445391529</v>
      </c>
      <c r="E88" s="27"/>
      <c r="F88" s="49" t="str">
        <f t="shared" si="4"/>
        <v>Analyte conc. &lt; RL</v>
      </c>
      <c r="G88" s="49" t="str">
        <f t="shared" si="3"/>
        <v>Analyte conc. &lt; RL</v>
      </c>
      <c r="H88" s="3"/>
      <c r="I88" s="3"/>
      <c r="J88" s="2"/>
    </row>
    <row r="89" spans="1:10" s="4" customFormat="1" ht="15" customHeight="1" x14ac:dyDescent="0.25">
      <c r="A89" s="24" t="s">
        <v>159</v>
      </c>
      <c r="B89" s="26" t="s">
        <v>96</v>
      </c>
      <c r="C89" s="25">
        <v>7.0533153342664148E-2</v>
      </c>
      <c r="D89" s="25">
        <v>22.875731664388166</v>
      </c>
      <c r="E89" s="27"/>
      <c r="F89" s="49" t="str">
        <f t="shared" si="4"/>
        <v>Analyte conc. &lt; RL</v>
      </c>
      <c r="G89" s="49" t="str">
        <f t="shared" si="3"/>
        <v>Analyte conc. &lt; RL</v>
      </c>
      <c r="H89" s="3"/>
      <c r="I89" s="3"/>
      <c r="J89" s="2"/>
    </row>
    <row r="90" spans="1:10" s="4" customFormat="1" ht="15" customHeight="1" x14ac:dyDescent="0.25">
      <c r="A90" s="24" t="s">
        <v>160</v>
      </c>
      <c r="B90" s="26" t="s">
        <v>97</v>
      </c>
      <c r="C90" s="44" t="s">
        <v>2</v>
      </c>
      <c r="D90" s="25">
        <v>281.95244798102101</v>
      </c>
      <c r="E90" s="27"/>
      <c r="F90" s="49" t="str">
        <f t="shared" si="4"/>
        <v>No cancer RB-CSV</v>
      </c>
      <c r="G90" s="49" t="str">
        <f t="shared" si="3"/>
        <v>Analyte conc. &lt; RL</v>
      </c>
      <c r="H90" s="3"/>
      <c r="I90" s="3"/>
      <c r="J90" s="2"/>
    </row>
    <row r="91" spans="1:10" s="4" customFormat="1" ht="15" customHeight="1" x14ac:dyDescent="0.25">
      <c r="A91" s="24" t="s">
        <v>161</v>
      </c>
      <c r="B91" s="26" t="s">
        <v>98</v>
      </c>
      <c r="C91" s="25" t="s">
        <v>2</v>
      </c>
      <c r="D91" s="25">
        <v>211.92878626603428</v>
      </c>
      <c r="E91" s="27"/>
      <c r="F91" s="49" t="str">
        <f t="shared" si="4"/>
        <v>No cancer RB-CSV</v>
      </c>
      <c r="G91" s="49" t="str">
        <f t="shared" si="3"/>
        <v>Analyte conc. &lt; RL</v>
      </c>
      <c r="H91" s="3"/>
      <c r="I91" s="3"/>
      <c r="J91" s="2"/>
    </row>
    <row r="92" spans="1:10" s="4" customFormat="1" ht="15" customHeight="1" x14ac:dyDescent="0.25">
      <c r="A92" s="24" t="s">
        <v>162</v>
      </c>
      <c r="B92" s="26" t="s">
        <v>99</v>
      </c>
      <c r="C92" s="44" t="s">
        <v>2</v>
      </c>
      <c r="D92" s="25">
        <v>177.45809730553552</v>
      </c>
      <c r="E92" s="27"/>
      <c r="F92" s="49" t="str">
        <f t="shared" si="4"/>
        <v>No cancer RB-CSV</v>
      </c>
      <c r="G92" s="49" t="str">
        <f t="shared" si="3"/>
        <v>Analyte conc. &lt; RL</v>
      </c>
      <c r="H92" s="3"/>
      <c r="I92" s="3"/>
      <c r="J92" s="2"/>
    </row>
    <row r="93" spans="1:10" s="4" customFormat="1" ht="15" customHeight="1" x14ac:dyDescent="0.25">
      <c r="A93" s="24" t="s">
        <v>163</v>
      </c>
      <c r="B93" s="26" t="s">
        <v>100</v>
      </c>
      <c r="C93" s="25">
        <v>70.007321313602759</v>
      </c>
      <c r="D93" s="25">
        <v>450.04706558744613</v>
      </c>
      <c r="E93" s="27"/>
      <c r="F93" s="49" t="str">
        <f t="shared" si="4"/>
        <v>Analyte conc. &lt; RL</v>
      </c>
      <c r="G93" s="49" t="str">
        <f t="shared" si="3"/>
        <v>Analyte conc. &lt; RL</v>
      </c>
      <c r="H93" s="3"/>
      <c r="I93" s="3"/>
      <c r="J93" s="2"/>
    </row>
    <row r="94" spans="1:10" s="4" customFormat="1" ht="15" customHeight="1" x14ac:dyDescent="0.25">
      <c r="A94" s="24" t="s">
        <v>101</v>
      </c>
      <c r="B94" s="26" t="s">
        <v>2</v>
      </c>
      <c r="C94" s="44" t="s">
        <v>2</v>
      </c>
      <c r="D94" s="25">
        <v>588.30075868923677</v>
      </c>
      <c r="E94" s="27"/>
      <c r="F94" s="49" t="str">
        <f t="shared" si="4"/>
        <v>No cancer RB-CSV</v>
      </c>
      <c r="G94" s="49" t="str">
        <f t="shared" si="3"/>
        <v>Analyte conc. &lt; RL</v>
      </c>
      <c r="H94" s="3"/>
      <c r="I94" s="3"/>
      <c r="J94" s="2"/>
    </row>
    <row r="95" spans="1:10" s="4" customFormat="1" ht="15" customHeight="1" x14ac:dyDescent="0.25">
      <c r="A95" s="24" t="s">
        <v>102</v>
      </c>
      <c r="B95" s="26" t="s">
        <v>103</v>
      </c>
      <c r="C95" s="25" t="s">
        <v>2</v>
      </c>
      <c r="D95" s="25">
        <v>27.222260793356803</v>
      </c>
      <c r="E95" s="27"/>
      <c r="F95" s="49" t="str">
        <f t="shared" si="4"/>
        <v>No cancer RB-CSV</v>
      </c>
      <c r="G95" s="49" t="str">
        <f t="shared" si="3"/>
        <v>Analyte conc. &lt; RL</v>
      </c>
      <c r="H95" s="3"/>
      <c r="I95" s="3"/>
      <c r="J95" s="2"/>
    </row>
    <row r="96" spans="1:10" s="4" customFormat="1" ht="15" customHeight="1" x14ac:dyDescent="0.25">
      <c r="A96" s="24" t="s">
        <v>104</v>
      </c>
      <c r="B96" s="26" t="s">
        <v>105</v>
      </c>
      <c r="C96" s="25">
        <v>0.59287515251835543</v>
      </c>
      <c r="D96" s="25">
        <v>324.09079906268613</v>
      </c>
      <c r="E96" s="27"/>
      <c r="F96" s="49" t="str">
        <f t="shared" si="4"/>
        <v>Analyte conc. &lt; RL</v>
      </c>
      <c r="G96" s="49" t="str">
        <f t="shared" si="3"/>
        <v>Analyte conc. &lt; RL</v>
      </c>
      <c r="H96" s="3"/>
      <c r="I96" s="3"/>
      <c r="J96" s="2"/>
    </row>
    <row r="97" spans="1:10" s="4" customFormat="1" ht="15" customHeight="1" x14ac:dyDescent="0.25">
      <c r="A97" s="24" t="s">
        <v>106</v>
      </c>
      <c r="B97" s="26" t="s">
        <v>107</v>
      </c>
      <c r="C97" s="25" t="s">
        <v>2</v>
      </c>
      <c r="D97" s="25">
        <v>256.63635005363011</v>
      </c>
      <c r="E97" s="27"/>
      <c r="F97" s="49" t="str">
        <f t="shared" si="4"/>
        <v>No cancer RB-CSV</v>
      </c>
      <c r="G97" s="49" t="str">
        <f t="shared" si="3"/>
        <v>Analyte conc. &lt; RL</v>
      </c>
      <c r="H97" s="3"/>
      <c r="I97" s="3"/>
      <c r="J97" s="2"/>
    </row>
    <row r="98" spans="1:10" s="4" customFormat="1" ht="15" customHeight="1" x14ac:dyDescent="0.25">
      <c r="A98" s="24" t="s">
        <v>108</v>
      </c>
      <c r="B98" s="26" t="s">
        <v>109</v>
      </c>
      <c r="C98" s="44" t="s">
        <v>2</v>
      </c>
      <c r="D98" s="25">
        <v>294150.37934461841</v>
      </c>
      <c r="E98" s="27"/>
      <c r="F98" s="49" t="str">
        <f t="shared" si="4"/>
        <v>No cancer RB-CSV</v>
      </c>
      <c r="G98" s="49" t="str">
        <f t="shared" si="3"/>
        <v>Analyte conc. &lt; RL</v>
      </c>
      <c r="H98" s="3"/>
      <c r="I98" s="3"/>
      <c r="J98" s="2"/>
    </row>
    <row r="99" spans="1:10" s="4" customFormat="1" ht="32.25" customHeight="1" x14ac:dyDescent="0.25">
      <c r="A99" s="65" t="s">
        <v>184</v>
      </c>
      <c r="B99" s="65"/>
      <c r="C99" s="65"/>
      <c r="D99" s="65"/>
      <c r="E99" s="66"/>
      <c r="F99" s="50" t="s">
        <v>131</v>
      </c>
      <c r="G99" s="51" t="s">
        <v>132</v>
      </c>
      <c r="H99" s="3"/>
      <c r="I99" s="3"/>
      <c r="J99" s="2"/>
    </row>
    <row r="100" spans="1:10" s="4" customFormat="1" ht="15" customHeight="1" x14ac:dyDescent="0.25">
      <c r="A100" s="6"/>
      <c r="B100" s="7"/>
      <c r="C100" s="5"/>
      <c r="D100" s="5"/>
      <c r="E100" s="5"/>
      <c r="F100" s="44">
        <f>SUM(F18:F98)</f>
        <v>0</v>
      </c>
      <c r="G100" s="52">
        <f>SUM(G18:G98)</f>
        <v>0</v>
      </c>
      <c r="H100" s="3"/>
      <c r="I100" s="3"/>
      <c r="J100" s="2"/>
    </row>
    <row r="101" spans="1:10" s="4" customFormat="1" ht="15" customHeight="1" x14ac:dyDescent="0.25">
      <c r="A101" s="31" t="s">
        <v>179</v>
      </c>
      <c r="B101" s="7"/>
      <c r="C101" s="5"/>
      <c r="D101" s="5"/>
      <c r="E101" s="5"/>
      <c r="F101" s="5"/>
      <c r="G101" s="5"/>
      <c r="H101" s="3"/>
      <c r="I101" s="3"/>
      <c r="J101" s="2"/>
    </row>
    <row r="102" spans="1:10" s="4" customFormat="1" ht="15" customHeight="1" x14ac:dyDescent="0.25">
      <c r="A102" s="8" t="s">
        <v>180</v>
      </c>
      <c r="B102" s="7"/>
      <c r="C102" s="5"/>
      <c r="D102" s="5"/>
      <c r="E102" s="5"/>
      <c r="F102" s="5"/>
      <c r="G102" s="5"/>
      <c r="H102" s="3"/>
      <c r="I102" s="3"/>
      <c r="J102" s="2"/>
    </row>
    <row r="103" spans="1:10" s="4" customFormat="1" ht="15" customHeight="1" x14ac:dyDescent="0.25">
      <c r="A103" s="8" t="s">
        <v>113</v>
      </c>
      <c r="B103" s="7"/>
      <c r="C103" s="5"/>
      <c r="D103" s="5"/>
      <c r="E103" s="5"/>
      <c r="F103" s="5"/>
      <c r="G103" s="5"/>
      <c r="H103" s="3"/>
      <c r="I103" s="3"/>
      <c r="J103" s="2"/>
    </row>
    <row r="104" spans="1:10" s="4" customFormat="1" ht="15" customHeight="1" x14ac:dyDescent="0.25">
      <c r="A104" s="8" t="s">
        <v>114</v>
      </c>
      <c r="B104" s="7"/>
      <c r="C104" s="5"/>
      <c r="D104" s="5"/>
      <c r="E104" s="5"/>
      <c r="F104" s="5"/>
      <c r="G104" s="5"/>
      <c r="H104" s="3"/>
      <c r="I104" s="3"/>
      <c r="J104" s="2"/>
    </row>
    <row r="105" spans="1:10" s="4" customFormat="1" ht="15" customHeight="1" x14ac:dyDescent="0.25">
      <c r="A105" s="8" t="s">
        <v>115</v>
      </c>
      <c r="B105" s="7"/>
      <c r="C105" s="5"/>
      <c r="D105" s="5"/>
      <c r="E105" s="5"/>
      <c r="F105" s="5"/>
      <c r="G105" s="5"/>
      <c r="H105" s="3"/>
      <c r="I105" s="3"/>
      <c r="J105" s="2"/>
    </row>
    <row r="106" spans="1:10" s="4" customFormat="1" ht="15" customHeight="1" x14ac:dyDescent="0.35">
      <c r="A106" s="16" t="s">
        <v>185</v>
      </c>
      <c r="B106" s="7"/>
      <c r="C106" s="5"/>
      <c r="D106" s="5"/>
      <c r="E106" s="5"/>
      <c r="F106" s="5"/>
      <c r="G106" s="7"/>
      <c r="H106" s="3"/>
      <c r="I106" s="3"/>
      <c r="J106" s="2"/>
    </row>
    <row r="107" spans="1:10" s="4" customFormat="1" ht="15" customHeight="1" x14ac:dyDescent="0.35">
      <c r="A107" s="16" t="s">
        <v>186</v>
      </c>
      <c r="B107" s="7"/>
      <c r="C107" s="5"/>
      <c r="D107" s="5"/>
      <c r="E107" s="5"/>
      <c r="F107" s="5"/>
      <c r="G107" s="7"/>
      <c r="H107" s="3"/>
      <c r="I107" s="3"/>
      <c r="J107" s="2"/>
    </row>
    <row r="108" spans="1:10" s="4" customFormat="1" ht="15" customHeight="1" x14ac:dyDescent="0.25">
      <c r="A108" s="16" t="s">
        <v>178</v>
      </c>
      <c r="B108" s="7"/>
      <c r="C108" s="5"/>
      <c r="D108" s="5"/>
      <c r="E108" s="5"/>
      <c r="F108" s="5"/>
      <c r="G108" s="7"/>
      <c r="H108" s="3"/>
      <c r="I108" s="3"/>
      <c r="J108" s="2"/>
    </row>
    <row r="109" spans="1:10" s="4" customFormat="1" ht="15" customHeight="1" x14ac:dyDescent="0.25">
      <c r="A109" s="45" t="s">
        <v>177</v>
      </c>
      <c r="B109" s="7"/>
      <c r="C109" s="5"/>
      <c r="D109" s="5"/>
      <c r="E109" s="5"/>
      <c r="F109" s="5"/>
      <c r="G109" s="5"/>
      <c r="H109" s="3"/>
      <c r="I109" s="3"/>
      <c r="J109" s="2"/>
    </row>
    <row r="110" spans="1:10" s="38" customFormat="1" ht="15" customHeight="1" x14ac:dyDescent="0.25">
      <c r="A110" s="63" t="s">
        <v>174</v>
      </c>
      <c r="B110" s="64"/>
      <c r="C110" s="64"/>
      <c r="D110" s="64"/>
      <c r="E110" s="64"/>
      <c r="F110" s="64"/>
      <c r="G110" s="64"/>
      <c r="H110" s="36"/>
      <c r="I110" s="36"/>
      <c r="J110" s="37"/>
    </row>
    <row r="111" spans="1:10" s="38" customFormat="1" ht="15" customHeight="1" x14ac:dyDescent="0.25">
      <c r="A111" s="63" t="s">
        <v>173</v>
      </c>
      <c r="B111" s="64"/>
      <c r="C111" s="64"/>
      <c r="D111" s="64"/>
      <c r="E111" s="64"/>
      <c r="F111" s="64"/>
      <c r="G111" s="64"/>
      <c r="H111" s="36"/>
      <c r="I111" s="36"/>
      <c r="J111" s="37"/>
    </row>
    <row r="112" spans="1:10" s="38" customFormat="1" ht="15" customHeight="1" x14ac:dyDescent="0.25">
      <c r="A112" s="63" t="s">
        <v>170</v>
      </c>
      <c r="B112" s="64"/>
      <c r="C112" s="64"/>
      <c r="D112" s="64"/>
      <c r="E112" s="64"/>
      <c r="F112" s="64"/>
      <c r="G112" s="64"/>
      <c r="H112" s="36"/>
      <c r="I112" s="36"/>
      <c r="J112" s="37"/>
    </row>
    <row r="113" spans="1:10" s="38" customFormat="1" ht="31.5" customHeight="1" x14ac:dyDescent="0.25">
      <c r="A113" s="63" t="s">
        <v>171</v>
      </c>
      <c r="B113" s="64"/>
      <c r="C113" s="64"/>
      <c r="D113" s="64"/>
      <c r="E113" s="64"/>
      <c r="F113" s="64"/>
      <c r="G113" s="64"/>
      <c r="H113" s="36"/>
      <c r="I113" s="36"/>
      <c r="J113" s="37"/>
    </row>
    <row r="114" spans="1:10" s="4" customFormat="1" ht="15" customHeight="1" x14ac:dyDescent="0.25">
      <c r="A114" s="9"/>
      <c r="B114" s="10"/>
      <c r="C114" s="2"/>
      <c r="D114" s="2"/>
      <c r="E114" s="2"/>
      <c r="F114" s="2"/>
      <c r="G114" s="10"/>
      <c r="H114" s="3"/>
      <c r="I114" s="3"/>
      <c r="J114" s="2"/>
    </row>
    <row r="115" spans="1:10" s="4" customFormat="1" ht="15" customHeight="1" x14ac:dyDescent="0.25">
      <c r="A115" s="40" t="s">
        <v>195</v>
      </c>
      <c r="B115" s="10"/>
      <c r="C115" s="2"/>
      <c r="D115" s="2"/>
      <c r="E115" s="2"/>
      <c r="F115" s="2"/>
      <c r="G115" s="2"/>
      <c r="H115" s="3"/>
      <c r="I115" s="3"/>
      <c r="J115" s="2"/>
    </row>
    <row r="116" spans="1:10" s="4" customFormat="1" ht="15" customHeight="1" x14ac:dyDescent="0.25">
      <c r="A116" s="41"/>
      <c r="B116" s="10"/>
      <c r="C116" s="2"/>
      <c r="D116" s="2"/>
      <c r="E116" s="2"/>
      <c r="F116" s="2"/>
      <c r="G116" s="2"/>
      <c r="H116" s="3"/>
      <c r="I116" s="3"/>
      <c r="J116" s="2"/>
    </row>
    <row r="117" spans="1:10" s="4" customFormat="1" ht="15" customHeight="1" x14ac:dyDescent="0.25">
      <c r="A117" s="2"/>
      <c r="B117" s="10"/>
      <c r="C117" s="2"/>
      <c r="D117" s="2"/>
      <c r="E117" s="2"/>
      <c r="F117" s="2"/>
      <c r="G117" s="2"/>
      <c r="H117" s="3"/>
      <c r="I117" s="3"/>
      <c r="J117" s="2"/>
    </row>
    <row r="118" spans="1:10" s="4" customFormat="1" ht="15" customHeight="1" x14ac:dyDescent="0.25">
      <c r="A118" s="2"/>
      <c r="B118" s="10"/>
      <c r="C118" s="2"/>
      <c r="D118" s="2"/>
      <c r="E118" s="2"/>
      <c r="F118" s="2"/>
      <c r="G118" s="2"/>
      <c r="H118" s="3"/>
      <c r="I118" s="3"/>
      <c r="J118" s="2"/>
    </row>
    <row r="119" spans="1:10" s="4" customFormat="1" ht="15" customHeight="1" x14ac:dyDescent="0.25">
      <c r="A119" s="2"/>
      <c r="B119" s="10"/>
      <c r="C119" s="2"/>
      <c r="D119" s="2"/>
      <c r="E119" s="2"/>
      <c r="F119" s="2"/>
      <c r="G119" s="2"/>
      <c r="H119" s="3"/>
      <c r="I119" s="3"/>
      <c r="J119" s="2"/>
    </row>
    <row r="120" spans="1:10" s="4" customFormat="1" ht="15.75" customHeight="1" x14ac:dyDescent="0.25">
      <c r="A120" s="2"/>
      <c r="B120" s="10"/>
      <c r="C120" s="2"/>
      <c r="D120" s="2"/>
      <c r="E120" s="2"/>
      <c r="F120" s="2"/>
      <c r="G120" s="2"/>
      <c r="H120" s="3"/>
      <c r="I120" s="3"/>
      <c r="J120" s="2"/>
    </row>
    <row r="121" spans="1:10" s="4" customFormat="1" ht="15.75" customHeight="1" x14ac:dyDescent="0.25">
      <c r="A121" s="2"/>
      <c r="B121" s="10"/>
      <c r="C121" s="2"/>
      <c r="D121" s="2"/>
      <c r="E121" s="2"/>
      <c r="F121" s="2"/>
      <c r="G121" s="2"/>
      <c r="H121" s="3"/>
      <c r="I121" s="3"/>
      <c r="J121" s="2"/>
    </row>
    <row r="122" spans="1:10" s="4" customFormat="1" ht="15.75" customHeight="1" x14ac:dyDescent="0.25">
      <c r="A122" s="2"/>
      <c r="B122" s="10"/>
      <c r="C122" s="2"/>
      <c r="D122" s="2"/>
      <c r="E122" s="2"/>
      <c r="F122" s="2"/>
      <c r="G122" s="2"/>
      <c r="H122" s="3"/>
      <c r="I122" s="3"/>
      <c r="J122" s="2"/>
    </row>
    <row r="123" spans="1:10" s="4" customFormat="1" ht="15.75" customHeight="1" x14ac:dyDescent="0.25">
      <c r="A123" s="2"/>
      <c r="B123" s="10"/>
      <c r="C123" s="2"/>
      <c r="D123" s="2"/>
      <c r="E123" s="2"/>
      <c r="F123" s="2"/>
      <c r="G123" s="2"/>
      <c r="H123" s="3"/>
      <c r="I123" s="3"/>
      <c r="J123" s="2"/>
    </row>
    <row r="124" spans="1:10" s="4" customFormat="1" ht="15.75" customHeight="1" x14ac:dyDescent="0.25">
      <c r="A124" s="2"/>
      <c r="B124" s="10"/>
      <c r="C124" s="2"/>
      <c r="D124" s="2"/>
      <c r="E124" s="2"/>
      <c r="F124" s="2"/>
      <c r="G124" s="2"/>
      <c r="H124" s="3"/>
      <c r="I124" s="3"/>
      <c r="J124" s="2"/>
    </row>
    <row r="125" spans="1:10" s="4" customFormat="1" ht="15.75" customHeight="1" x14ac:dyDescent="0.25">
      <c r="A125" s="2"/>
      <c r="B125" s="10"/>
      <c r="C125" s="2"/>
      <c r="D125" s="2"/>
      <c r="E125" s="2"/>
      <c r="F125" s="2"/>
      <c r="G125" s="2"/>
      <c r="H125" s="3"/>
      <c r="I125" s="3"/>
      <c r="J125" s="2"/>
    </row>
    <row r="126" spans="1:10" s="4" customFormat="1" ht="16.5" customHeight="1" x14ac:dyDescent="0.25">
      <c r="A126" s="2"/>
      <c r="B126" s="10"/>
      <c r="C126" s="2"/>
      <c r="D126" s="2"/>
      <c r="E126" s="2"/>
      <c r="F126" s="2"/>
      <c r="G126" s="2"/>
      <c r="H126" s="3"/>
      <c r="I126" s="3"/>
      <c r="J126" s="2"/>
    </row>
    <row r="127" spans="1:10" x14ac:dyDescent="0.25">
      <c r="H127" s="5"/>
      <c r="I127" s="5"/>
    </row>
    <row r="128" spans="1:10" x14ac:dyDescent="0.25">
      <c r="H128" s="5"/>
      <c r="I128" s="5"/>
    </row>
    <row r="129" spans="8:9" x14ac:dyDescent="0.25">
      <c r="H129" s="5"/>
      <c r="I129" s="5"/>
    </row>
    <row r="130" spans="8:9" x14ac:dyDescent="0.25">
      <c r="H130" s="5"/>
      <c r="I130" s="5"/>
    </row>
    <row r="131" spans="8:9" x14ac:dyDescent="0.25">
      <c r="H131" s="5"/>
      <c r="I131" s="5"/>
    </row>
    <row r="132" spans="8:9" x14ac:dyDescent="0.25">
      <c r="H132" s="5"/>
      <c r="I132" s="5"/>
    </row>
    <row r="133" spans="8:9" x14ac:dyDescent="0.25">
      <c r="H133" s="5"/>
      <c r="I133" s="5"/>
    </row>
    <row r="134" spans="8:9" x14ac:dyDescent="0.25">
      <c r="H134" s="5"/>
      <c r="I134" s="5"/>
    </row>
    <row r="135" spans="8:9" x14ac:dyDescent="0.25">
      <c r="H135" s="5"/>
      <c r="I135" s="5"/>
    </row>
    <row r="136" spans="8:9" x14ac:dyDescent="0.25">
      <c r="H136" s="5"/>
      <c r="I136" s="5"/>
    </row>
    <row r="137" spans="8:9" x14ac:dyDescent="0.25">
      <c r="H137" s="5"/>
      <c r="I137" s="5"/>
    </row>
    <row r="138" spans="8:9" x14ac:dyDescent="0.25">
      <c r="H138" s="5"/>
      <c r="I138" s="5"/>
    </row>
    <row r="139" spans="8:9" x14ac:dyDescent="0.25">
      <c r="H139" s="5"/>
      <c r="I139" s="5"/>
    </row>
    <row r="140" spans="8:9" x14ac:dyDescent="0.25">
      <c r="H140" s="5"/>
      <c r="I140" s="5"/>
    </row>
    <row r="141" spans="8:9" x14ac:dyDescent="0.25">
      <c r="H141" s="5"/>
      <c r="I141" s="5"/>
    </row>
    <row r="142" spans="8:9" x14ac:dyDescent="0.25">
      <c r="H142" s="5"/>
      <c r="I142" s="5"/>
    </row>
    <row r="143" spans="8:9" x14ac:dyDescent="0.25">
      <c r="H143" s="5"/>
      <c r="I143" s="5"/>
    </row>
    <row r="144" spans="8:9" x14ac:dyDescent="0.25">
      <c r="H144" s="5"/>
      <c r="I144" s="5"/>
    </row>
    <row r="145" spans="8:9" x14ac:dyDescent="0.25">
      <c r="H145" s="5"/>
      <c r="I145" s="5"/>
    </row>
    <row r="146" spans="8:9" x14ac:dyDescent="0.25">
      <c r="H146" s="5"/>
      <c r="I146" s="5"/>
    </row>
    <row r="147" spans="8:9" x14ac:dyDescent="0.25">
      <c r="H147" s="5"/>
      <c r="I147" s="5"/>
    </row>
    <row r="148" spans="8:9" x14ac:dyDescent="0.25">
      <c r="H148" s="5"/>
      <c r="I148" s="5"/>
    </row>
    <row r="149" spans="8:9" x14ac:dyDescent="0.25">
      <c r="H149" s="5"/>
      <c r="I149" s="5"/>
    </row>
    <row r="150" spans="8:9" x14ac:dyDescent="0.25">
      <c r="H150" s="5"/>
      <c r="I150" s="5"/>
    </row>
    <row r="151" spans="8:9" x14ac:dyDescent="0.25">
      <c r="H151" s="5"/>
      <c r="I151" s="5"/>
    </row>
    <row r="152" spans="8:9" x14ac:dyDescent="0.25">
      <c r="H152" s="5"/>
      <c r="I152" s="5"/>
    </row>
    <row r="153" spans="8:9" x14ac:dyDescent="0.25">
      <c r="H153" s="5"/>
      <c r="I153" s="5"/>
    </row>
    <row r="154" spans="8:9" x14ac:dyDescent="0.25">
      <c r="H154" s="5"/>
      <c r="I154" s="5"/>
    </row>
    <row r="155" spans="8:9" x14ac:dyDescent="0.25">
      <c r="H155" s="5"/>
      <c r="I155" s="5"/>
    </row>
    <row r="156" spans="8:9" x14ac:dyDescent="0.25">
      <c r="H156" s="5"/>
      <c r="I156" s="5"/>
    </row>
    <row r="157" spans="8:9" x14ac:dyDescent="0.25">
      <c r="H157" s="5"/>
      <c r="I157" s="5"/>
    </row>
    <row r="158" spans="8:9" x14ac:dyDescent="0.25">
      <c r="H158" s="5"/>
      <c r="I158" s="5"/>
    </row>
    <row r="159" spans="8:9" x14ac:dyDescent="0.25">
      <c r="H159" s="5"/>
      <c r="I159" s="5"/>
    </row>
    <row r="160" spans="8:9" x14ac:dyDescent="0.25">
      <c r="H160" s="5"/>
      <c r="I160" s="5"/>
    </row>
    <row r="161" spans="8:9" x14ac:dyDescent="0.25">
      <c r="H161" s="5"/>
      <c r="I161" s="5"/>
    </row>
    <row r="162" spans="8:9" x14ac:dyDescent="0.25">
      <c r="H162" s="5"/>
      <c r="I162" s="5"/>
    </row>
    <row r="163" spans="8:9" x14ac:dyDescent="0.25">
      <c r="H163" s="5"/>
      <c r="I163" s="5"/>
    </row>
    <row r="164" spans="8:9" x14ac:dyDescent="0.25">
      <c r="H164" s="5"/>
      <c r="I164" s="5"/>
    </row>
    <row r="165" spans="8:9" x14ac:dyDescent="0.25">
      <c r="H165" s="5"/>
      <c r="I165" s="5"/>
    </row>
    <row r="166" spans="8:9" x14ac:dyDescent="0.25">
      <c r="H166" s="5"/>
      <c r="I166" s="5"/>
    </row>
    <row r="167" spans="8:9" x14ac:dyDescent="0.25">
      <c r="H167" s="5"/>
      <c r="I167" s="5"/>
    </row>
    <row r="168" spans="8:9" x14ac:dyDescent="0.25">
      <c r="H168" s="5"/>
      <c r="I168" s="5"/>
    </row>
    <row r="169" spans="8:9" x14ac:dyDescent="0.25">
      <c r="H169" s="5"/>
      <c r="I169" s="5"/>
    </row>
    <row r="170" spans="8:9" x14ac:dyDescent="0.25">
      <c r="H170" s="5"/>
      <c r="I170" s="5"/>
    </row>
    <row r="171" spans="8:9" x14ac:dyDescent="0.25">
      <c r="H171" s="5"/>
      <c r="I171" s="5"/>
    </row>
    <row r="172" spans="8:9" x14ac:dyDescent="0.25">
      <c r="H172" s="5"/>
      <c r="I172" s="5"/>
    </row>
    <row r="173" spans="8:9" x14ac:dyDescent="0.25">
      <c r="H173" s="5"/>
      <c r="I173" s="5"/>
    </row>
    <row r="174" spans="8:9" x14ac:dyDescent="0.25">
      <c r="H174" s="5"/>
      <c r="I174" s="5"/>
    </row>
    <row r="175" spans="8:9" x14ac:dyDescent="0.25">
      <c r="H175" s="5"/>
      <c r="I175" s="5"/>
    </row>
    <row r="176" spans="8:9" x14ac:dyDescent="0.25">
      <c r="H176" s="5"/>
      <c r="I176" s="5"/>
    </row>
    <row r="177" spans="1:9" x14ac:dyDescent="0.25">
      <c r="H177" s="5"/>
      <c r="I177" s="5"/>
    </row>
    <row r="178" spans="1:9" x14ac:dyDescent="0.25">
      <c r="H178" s="5"/>
      <c r="I178" s="5"/>
    </row>
    <row r="179" spans="1:9" x14ac:dyDescent="0.25">
      <c r="H179" s="5"/>
      <c r="I179" s="5"/>
    </row>
    <row r="180" spans="1:9" x14ac:dyDescent="0.25">
      <c r="H180" s="5"/>
      <c r="I180" s="5"/>
    </row>
    <row r="181" spans="1:9" x14ac:dyDescent="0.25">
      <c r="H181" s="5"/>
      <c r="I181" s="5"/>
    </row>
    <row r="182" spans="1:9" x14ac:dyDescent="0.25">
      <c r="H182" s="5"/>
      <c r="I182" s="5"/>
    </row>
    <row r="183" spans="1:9" x14ac:dyDescent="0.25">
      <c r="H183" s="5"/>
      <c r="I183" s="5"/>
    </row>
    <row r="184" spans="1:9" x14ac:dyDescent="0.25">
      <c r="H184" s="5"/>
      <c r="I184" s="5"/>
    </row>
    <row r="185" spans="1:9" x14ac:dyDescent="0.25">
      <c r="H185" s="5"/>
      <c r="I185" s="5"/>
    </row>
    <row r="186" spans="1:9" x14ac:dyDescent="0.25">
      <c r="H186" s="5"/>
      <c r="I186" s="5"/>
    </row>
    <row r="187" spans="1:9" x14ac:dyDescent="0.25">
      <c r="H187" s="5"/>
      <c r="I187" s="5"/>
    </row>
    <row r="188" spans="1:9" x14ac:dyDescent="0.25">
      <c r="H188" s="5"/>
      <c r="I188" s="5"/>
    </row>
    <row r="189" spans="1:9" x14ac:dyDescent="0.25">
      <c r="H189" s="5"/>
      <c r="I189" s="5"/>
    </row>
    <row r="190" spans="1:9" x14ac:dyDescent="0.25">
      <c r="H190" s="5"/>
      <c r="I190" s="5"/>
    </row>
    <row r="191" spans="1:9" x14ac:dyDescent="0.25">
      <c r="H191" s="5"/>
      <c r="I191" s="5"/>
    </row>
    <row r="192" spans="1:9" s="5" customFormat="1" ht="16.5" customHeight="1" x14ac:dyDescent="0.25">
      <c r="A192" s="2"/>
      <c r="B192" s="10"/>
      <c r="C192" s="2"/>
      <c r="D192" s="2"/>
      <c r="E192" s="2"/>
      <c r="F192" s="2"/>
      <c r="G192" s="2"/>
    </row>
    <row r="193" spans="1:7" s="5" customFormat="1" x14ac:dyDescent="0.25">
      <c r="A193" s="2"/>
      <c r="B193" s="10"/>
      <c r="C193" s="2"/>
      <c r="D193" s="2"/>
      <c r="E193" s="2"/>
      <c r="F193" s="2"/>
      <c r="G193" s="2"/>
    </row>
    <row r="194" spans="1:7" s="5" customFormat="1" x14ac:dyDescent="0.25">
      <c r="A194" s="2"/>
      <c r="B194" s="10"/>
      <c r="C194" s="2"/>
      <c r="D194" s="2"/>
      <c r="E194" s="2"/>
      <c r="F194" s="2"/>
      <c r="G194" s="2"/>
    </row>
    <row r="195" spans="1:7" s="5" customFormat="1" x14ac:dyDescent="0.25">
      <c r="A195" s="2"/>
      <c r="B195" s="10"/>
      <c r="C195" s="2"/>
      <c r="D195" s="2"/>
      <c r="E195" s="2"/>
      <c r="F195" s="2"/>
      <c r="G195" s="2"/>
    </row>
    <row r="196" spans="1:7" s="5" customFormat="1" x14ac:dyDescent="0.25">
      <c r="A196" s="2"/>
      <c r="B196" s="10"/>
      <c r="C196" s="2"/>
      <c r="D196" s="2"/>
      <c r="E196" s="2"/>
      <c r="F196" s="2"/>
      <c r="G196" s="2"/>
    </row>
    <row r="197" spans="1:7" s="5" customFormat="1" x14ac:dyDescent="0.25">
      <c r="A197" s="2"/>
      <c r="B197" s="10"/>
      <c r="C197" s="2"/>
      <c r="D197" s="2"/>
      <c r="E197" s="2"/>
      <c r="F197" s="2"/>
      <c r="G197" s="2"/>
    </row>
    <row r="198" spans="1:7" s="5" customFormat="1" x14ac:dyDescent="0.25">
      <c r="A198" s="2"/>
      <c r="B198" s="10"/>
      <c r="C198" s="2"/>
      <c r="D198" s="2"/>
      <c r="E198" s="2"/>
      <c r="F198" s="2"/>
      <c r="G198" s="2"/>
    </row>
    <row r="199" spans="1:7" s="7" customFormat="1" x14ac:dyDescent="0.25">
      <c r="A199" s="2"/>
      <c r="B199" s="10"/>
      <c r="C199" s="2"/>
      <c r="D199" s="2"/>
      <c r="E199" s="2"/>
      <c r="F199" s="2"/>
      <c r="G199" s="2"/>
    </row>
    <row r="200" spans="1:7" s="7" customFormat="1" x14ac:dyDescent="0.25">
      <c r="A200" s="2"/>
      <c r="B200" s="10"/>
      <c r="C200" s="2"/>
      <c r="D200" s="2"/>
      <c r="E200" s="2"/>
      <c r="F200" s="2"/>
      <c r="G200" s="2"/>
    </row>
    <row r="201" spans="1:7" s="5" customFormat="1" x14ac:dyDescent="0.25">
      <c r="A201" s="2"/>
      <c r="B201" s="10"/>
      <c r="C201" s="2"/>
      <c r="D201" s="2"/>
      <c r="E201" s="2"/>
      <c r="F201" s="2"/>
      <c r="G201" s="2"/>
    </row>
    <row r="203" spans="1:7" ht="18" customHeight="1" x14ac:dyDescent="0.25"/>
    <row r="204" spans="1:7" s="10" customFormat="1" x14ac:dyDescent="0.25">
      <c r="A204" s="2"/>
      <c r="C204" s="2"/>
      <c r="D204" s="2"/>
      <c r="E204" s="2"/>
      <c r="F204" s="2"/>
      <c r="G204" s="2"/>
    </row>
    <row r="206" spans="1:7" s="10" customFormat="1" x14ac:dyDescent="0.25">
      <c r="A206" s="2"/>
      <c r="C206" s="2"/>
      <c r="D206" s="2"/>
      <c r="E206" s="2"/>
      <c r="F206" s="2"/>
      <c r="G206" s="2"/>
    </row>
  </sheetData>
  <sheetProtection algorithmName="SHA-512" hashValue="llZD1Y05IgckKVZWo57JLHlfrbiyKDXkLlQjh5f4+jNIH7jp4gV5+IFWVxCKmLLGbBYbFv+h2DH17n0AQkmi9A==" saltValue="6QpKZwrncII2AOlpscS7/A==" spinCount="100000" sheet="1" autoFilter="0"/>
  <mergeCells count="17">
    <mergeCell ref="A1:D1"/>
    <mergeCell ref="A110:G110"/>
    <mergeCell ref="A111:G111"/>
    <mergeCell ref="A112:G112"/>
    <mergeCell ref="B3:G3"/>
    <mergeCell ref="B4:C4"/>
    <mergeCell ref="D4:G4"/>
    <mergeCell ref="B5:C5"/>
    <mergeCell ref="D5:G5"/>
    <mergeCell ref="B6:C6"/>
    <mergeCell ref="D6:G6"/>
    <mergeCell ref="B7:C7"/>
    <mergeCell ref="D7:G7"/>
    <mergeCell ref="B8:C8"/>
    <mergeCell ref="D8:G8"/>
    <mergeCell ref="A113:G113"/>
    <mergeCell ref="A99:E99"/>
  </mergeCells>
  <conditionalFormatting sqref="F100">
    <cfRule type="cellIs" dxfId="3" priority="4" operator="greaterThan">
      <formula>0.000001</formula>
    </cfRule>
  </conditionalFormatting>
  <conditionalFormatting sqref="G100">
    <cfRule type="cellIs" dxfId="2" priority="1" operator="greaterThan">
      <formula>1</formula>
    </cfRule>
    <cfRule type="cellIs" dxfId="1" priority="2" operator="greaterThan">
      <formula>1</formula>
    </cfRule>
    <cfRule type="cellIs" dxfId="0" priority="3" operator="greaterThan">
      <formula>1</formula>
    </cfRule>
  </conditionalFormatting>
  <pageMargins left="0" right="0" top="0" bottom="0" header="0.5" footer="0.5"/>
  <pageSetup scale="65" orientation="landscape" verticalDpi="90" r:id="rId1"/>
  <rowBreaks count="2" manualBreakCount="2">
    <brk id="51" max="7" man="1"/>
    <brk id="116" max="7" man="1"/>
  </rowBreaks>
  <colBreaks count="1" manualBreakCount="1">
    <brk id="8" max="200"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Directions</vt:lpstr>
      <vt:lpstr>Soil CSV Calculator </vt:lpstr>
      <vt:lpstr>'Soil CSV Calculator '!Print_Area</vt:lpstr>
    </vt:vector>
  </TitlesOfParts>
  <Company>State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Hoffman, Razelle</dc:creator>
  <cp:lastModifiedBy>Vose, Sarah</cp:lastModifiedBy>
  <cp:lastPrinted>2019-06-21T19:05:02Z</cp:lastPrinted>
  <dcterms:created xsi:type="dcterms:W3CDTF">2017-12-08T19:12:59Z</dcterms:created>
  <dcterms:modified xsi:type="dcterms:W3CDTF">2019-08-26T12:27:18Z</dcterms:modified>
</cp:coreProperties>
</file>